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1.xml" ContentType="application/vnd.openxmlformats-officedocument.spreadsheetml.comments+xml"/>
  <Override PartName="/xl/drawings/drawing11.xml" ContentType="application/vnd.openxmlformats-officedocument.drawing+xml"/>
  <Override PartName="/xl/comments2.xml" ContentType="application/vnd.openxmlformats-officedocument.spreadsheetml.comments+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5809"/>
  <workbookPr defaultThemeVersion="124226"/>
  <xr:revisionPtr revIDLastSave="0" documentId="11_40ECB6FF5C8B54B1E542E2E74425AAF6F651117D" xr6:coauthVersionLast="47" xr6:coauthVersionMax="47" xr10:uidLastSave="{00000000-0000-0000-0000-000000000000}"/>
  <bookViews>
    <workbookView xWindow="120" yWindow="270" windowWidth="15600" windowHeight="8070" tabRatio="641" firstSheet="14" activeTab="14" xr2:uid="{00000000-000D-0000-FFFF-FFFF00000000}"/>
  </bookViews>
  <sheets>
    <sheet name="Centralizing Working Days" sheetId="16" r:id="rId1"/>
    <sheet name="Priorities" sheetId="15" r:id="rId2"/>
    <sheet name="Ch 4,5" sheetId="1" r:id="rId3"/>
    <sheet name="Ch6" sheetId="2" r:id="rId4"/>
    <sheet name="Ch 4,5,6 Adjustments" sheetId="19" r:id="rId5"/>
    <sheet name="Bugs collected" sheetId="20" r:id="rId6"/>
    <sheet name="Ch 7-Bugs" sheetId="21" r:id="rId7"/>
    <sheet name="Sheet7" sheetId="26" r:id="rId8"/>
    <sheet name="Error msg" sheetId="28" r:id="rId9"/>
    <sheet name="SPs to be fixed" sheetId="29" r:id="rId10"/>
    <sheet name="Remarks" sheetId="30" r:id="rId11"/>
    <sheet name="Jurnal" sheetId="31" r:id="rId12"/>
    <sheet name="Importing files" sheetId="25" r:id="rId13"/>
    <sheet name="Reluare inreg Imp files" sheetId="23" r:id="rId14"/>
    <sheet name="Ob curente" sheetId="24" r:id="rId15"/>
    <sheet name="Ch7" sheetId="3" r:id="rId16"/>
    <sheet name="Temporary settings" sheetId="22" r:id="rId17"/>
    <sheet name="Ch8" sheetId="4" r:id="rId18"/>
    <sheet name="Ch9" sheetId="5" r:id="rId19"/>
    <sheet name="Ch10" sheetId="6" r:id="rId20"/>
    <sheet name="Ch11" sheetId="7" r:id="rId21"/>
    <sheet name="Ch12" sheetId="8" r:id="rId22"/>
    <sheet name="Ch13" sheetId="9" r:id="rId23"/>
    <sheet name="Ch14" sheetId="10" r:id="rId24"/>
    <sheet name="Ch15" sheetId="11" r:id="rId25"/>
    <sheet name="Ch16" sheetId="12" r:id="rId26"/>
    <sheet name="Ch17" sheetId="13" r:id="rId27"/>
    <sheet name="Ch18" sheetId="14" r:id="rId28"/>
    <sheet name="Work" sheetId="17" r:id="rId29"/>
    <sheet name="Nusret" sheetId="18" r:id="rId30"/>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808" i="24" l="1"/>
  <c r="V820" i="24" l="1"/>
  <c r="V818" i="24"/>
  <c r="V821" i="24" s="1"/>
  <c r="V823" i="24" s="1"/>
  <c r="V825" i="24" s="1"/>
  <c r="V827" i="24" s="1"/>
  <c r="T191" i="21" l="1"/>
  <c r="X15" i="26" l="1"/>
  <c r="W15" i="26"/>
  <c r="T20" i="26" s="1"/>
  <c r="Z15" i="26"/>
  <c r="Z18" i="26" s="1"/>
  <c r="Z20" i="26" s="1"/>
  <c r="V23" i="26"/>
  <c r="W23" i="26" s="1"/>
  <c r="T19" i="26"/>
  <c r="T21" i="26" l="1"/>
  <c r="T22" i="26" s="1"/>
  <c r="K4" i="19"/>
  <c r="G32" i="19"/>
  <c r="G41" i="15" l="1"/>
  <c r="G42" i="15"/>
  <c r="F3" i="16" s="1"/>
  <c r="G98" i="14"/>
  <c r="G99" i="14" s="1"/>
  <c r="G15" i="13"/>
  <c r="G16" i="13" s="1"/>
  <c r="F14" i="16" s="1"/>
  <c r="G13" i="12"/>
  <c r="G14" i="12" s="1"/>
  <c r="F13" i="16" s="1"/>
  <c r="G48" i="11"/>
  <c r="G49" i="11" s="1"/>
  <c r="F12" i="16" s="1"/>
  <c r="G10" i="10"/>
  <c r="G11" i="10" s="1"/>
  <c r="F11" i="16" s="1"/>
  <c r="G12" i="9"/>
  <c r="G13" i="9" s="1"/>
  <c r="F10" i="16" s="1"/>
  <c r="G14" i="8"/>
  <c r="G15" i="8" s="1"/>
  <c r="F9" i="16" s="1"/>
  <c r="G11" i="7"/>
  <c r="G12" i="7" s="1"/>
  <c r="F8" i="16" s="1"/>
  <c r="G12" i="6"/>
  <c r="G13" i="6" s="1"/>
  <c r="F7" i="16" s="1"/>
  <c r="G46" i="5"/>
  <c r="G47" i="5" s="1"/>
  <c r="F6" i="16" s="1"/>
  <c r="G22" i="4"/>
  <c r="G23" i="4" s="1"/>
  <c r="F5" i="16" s="1"/>
  <c r="G87" i="3"/>
  <c r="G88" i="3" s="1"/>
  <c r="F4" i="16" s="1"/>
  <c r="F15" i="16" l="1"/>
  <c r="F17" i="16" s="1"/>
  <c r="G29" i="2"/>
  <c r="G30" i="1" l="1"/>
  <c r="G31" i="1" s="1"/>
  <c r="G16" i="1"/>
  <c r="H34" i="1"/>
  <c r="G33" i="1" l="1"/>
  <c r="G34" i="1" s="1"/>
  <c r="G17"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Andrei Popovici</author>
    <author>andrei popovici</author>
  </authors>
  <commentList>
    <comment ref="E8" authorId="0" shapeId="0" xr:uid="{00000000-0006-0000-0F00-000001000000}">
      <text>
        <r>
          <rPr>
            <b/>
            <sz val="9"/>
            <color indexed="81"/>
            <rFont val="Tahoma"/>
            <family val="2"/>
          </rPr>
          <t>Andrei Popovici:</t>
        </r>
        <r>
          <rPr>
            <sz val="9"/>
            <color indexed="81"/>
            <rFont val="Tahoma"/>
            <family val="2"/>
          </rPr>
          <t xml:space="preserve">
Mutual exclusive with 7.1.4.7.1.4 </t>
        </r>
      </text>
    </comment>
    <comment ref="E41" authorId="0" shapeId="0" xr:uid="{00000000-0006-0000-0F00-000002000000}">
      <text>
        <r>
          <rPr>
            <b/>
            <sz val="9"/>
            <color indexed="81"/>
            <rFont val="Tahoma"/>
            <family val="2"/>
          </rPr>
          <t xml:space="preserve">Andrei Popovici 
</t>
        </r>
        <r>
          <rPr>
            <sz val="9"/>
            <color indexed="81"/>
            <rFont val="Tahoma"/>
            <family val="2"/>
          </rPr>
          <t>Identify how the interview details get to the candidate
via NotificationMail…Just by using FReScheduleInterview?
What about the initial interview scheduled? Is not finalized with NotificationMail?</t>
        </r>
      </text>
    </comment>
    <comment ref="E62" authorId="0" shapeId="0" xr:uid="{00000000-0006-0000-0F00-000003000000}">
      <text>
        <r>
          <rPr>
            <b/>
            <sz val="9"/>
            <color indexed="81"/>
            <rFont val="Tahoma"/>
            <family val="2"/>
          </rPr>
          <t>Andrei Popovici:</t>
        </r>
        <r>
          <rPr>
            <sz val="9"/>
            <color indexed="81"/>
            <rFont val="Tahoma"/>
            <family val="2"/>
          </rPr>
          <t xml:space="preserve">
Initialize Fields() , L452,  InterviewDate.Value = Today-should call Initialize filds() for each new candidate.</t>
        </r>
      </text>
    </comment>
    <comment ref="E63" authorId="0" shapeId="0" xr:uid="{00000000-0006-0000-0F00-000004000000}">
      <text>
        <r>
          <rPr>
            <b/>
            <sz val="9"/>
            <color indexed="81"/>
            <rFont val="Tahoma"/>
            <family val="2"/>
          </rPr>
          <t xml:space="preserve">Andrei Popovici:
</t>
        </r>
        <r>
          <rPr>
            <sz val="9"/>
            <color indexed="81"/>
            <rFont val="Tahoma"/>
            <family val="2"/>
          </rPr>
          <t>Cannot modify the default interval for WindowsDateTimePicker from 1 to 5 min.Hours and minutes can be manually edited in order to save time.</t>
        </r>
      </text>
    </comment>
    <comment ref="E81" authorId="1" shapeId="0" xr:uid="{00000000-0006-0000-0F00-000005000000}">
      <text>
        <r>
          <rPr>
            <b/>
            <sz val="9"/>
            <color indexed="81"/>
            <rFont val="Tahoma"/>
            <family val="2"/>
          </rPr>
          <t>andrei popovici:</t>
        </r>
        <r>
          <rPr>
            <sz val="9"/>
            <color indexed="81"/>
            <rFont val="Tahoma"/>
            <family val="2"/>
          </rPr>
          <t xml:space="preserve">
CCommonActions, L447:
  'Andrei: LL Ch.7/7.2.6 
                    'for Coordinator Remarks, don't display the text of the Invitation for Interview email
                    If blnCoordinatorEnteredRemark = True Then
                        Dim posStart As Integer 'holds the position of 'Following is the email...' substring
                        Dim strStart = "Following is the email"
                        Dim posEnd As Integer 'position of 'Best Regards,Human Resources Office EULEX(Kosovo)' substring
                        Dim strEnd = "Best Regards,Human Resources Office EULEX(Kosovo)"
                        Dim strRemarksLeft As String, strRemarksRight As String
                        Dim lenStrRemarks As Integer
                        posStart = InStr(strRemarks, strStart)
                        posEnd = InStr(strRemarks, strEnd) + Len(strEnd)
                        lenStrRemarks = Len(strRemarks)
                        'The string to be removed is between posStart and posEnd
                        strRemarksLeft = Left(strRemarks, posStart - 1)
                        strRemarksRight = Right(strRemarks, lenStrRemarks - posEnd - 1)
                        strRemarks = strRemarksLeft &amp; " " &amp; strRemarksRight
                    End If</t>
        </r>
      </text>
    </comment>
    <comment ref="E82" authorId="1" shapeId="0" xr:uid="{00000000-0006-0000-0F00-000006000000}">
      <text>
        <r>
          <rPr>
            <b/>
            <sz val="9"/>
            <color indexed="81"/>
            <rFont val="Tahoma"/>
            <family val="2"/>
          </rPr>
          <t>andrei popovici:</t>
        </r>
        <r>
          <rPr>
            <sz val="9"/>
            <color indexed="81"/>
            <rFont val="Tahoma"/>
            <family val="2"/>
          </rPr>
          <t xml:space="preserve">
What are the targeted reports? 
</t>
        </r>
      </text>
    </comment>
    <comment ref="E83" authorId="1" shapeId="0" xr:uid="{00000000-0006-0000-0F00-000007000000}">
      <text>
        <r>
          <rPr>
            <b/>
            <sz val="9"/>
            <color indexed="81"/>
            <rFont val="Tahoma"/>
            <family val="2"/>
          </rPr>
          <t>andrei popovici:</t>
        </r>
        <r>
          <rPr>
            <sz val="9"/>
            <color indexed="81"/>
            <rFont val="Tahoma"/>
            <family val="2"/>
          </rPr>
          <t xml:space="preserve">
FRescheduleInterview, L1966
 If (intDlgResult = Windows.Forms.DialogResult.No) Then
                    'send email to panel 
                    Exit Sub
                End If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Andrei Popovici</author>
  </authors>
  <commentList>
    <comment ref="E7" authorId="0" shapeId="0" xr:uid="{00000000-0006-0000-1100-000001000000}">
      <text>
        <r>
          <rPr>
            <b/>
            <sz val="9"/>
            <color indexed="81"/>
            <rFont val="Tahoma"/>
            <family val="2"/>
          </rPr>
          <t>Andrei Popovici:</t>
        </r>
        <r>
          <rPr>
            <sz val="9"/>
            <color indexed="81"/>
            <rFont val="Tahoma"/>
            <family val="2"/>
          </rPr>
          <t xml:space="preserve">
Q: Should we implemet the view based on Pos Ref for HRO here, instead of  the positions based on (Comp, Department,  Office)?</t>
        </r>
      </text>
    </comment>
  </commentList>
</comments>
</file>

<file path=xl/sharedStrings.xml><?xml version="1.0" encoding="utf-8"?>
<sst xmlns="http://schemas.openxmlformats.org/spreadsheetml/2006/main" count="1108" uniqueCount="828">
  <si>
    <t>TOTAL WORKING DAYS/ISR PROJECT:</t>
  </si>
  <si>
    <t>Total working months:</t>
  </si>
  <si>
    <t>Estimated deadline:</t>
  </si>
  <si>
    <t>30 Aug 2013 ( considering leave periods )</t>
  </si>
  <si>
    <t>ISR-Partial list of tasks to be implemented</t>
  </si>
  <si>
    <t xml:space="preserve">Tasks </t>
  </si>
  <si>
    <t>Who</t>
  </si>
  <si>
    <t>Time[Hours]</t>
  </si>
  <si>
    <t>HR Priority</t>
  </si>
  <si>
    <t>Status 17/04/13</t>
  </si>
  <si>
    <t>Remarks</t>
  </si>
  <si>
    <t>ISR-Lessons learnt Implementations</t>
  </si>
  <si>
    <t>1. CoS Changes</t>
  </si>
  <si>
    <r>
      <t>a.</t>
    </r>
    <r>
      <rPr>
        <sz val="7"/>
        <color theme="1"/>
        <rFont val="Times New Roman"/>
        <family val="1"/>
      </rPr>
      <t xml:space="preserve">       </t>
    </r>
    <r>
      <rPr>
        <sz val="11"/>
        <color theme="1"/>
        <rFont val="Calibri"/>
        <family val="2"/>
        <scheme val="minor"/>
      </rPr>
      <t>Interview Schedule &amp; Shortlisting modules merged</t>
    </r>
  </si>
  <si>
    <r>
      <t xml:space="preserve">                                                               </t>
    </r>
    <r>
      <rPr>
        <sz val="11"/>
        <color theme="1"/>
        <rFont val="Calibri"/>
        <family val="2"/>
        <scheme val="minor"/>
      </rPr>
      <t>i.</t>
    </r>
    <r>
      <rPr>
        <sz val="7"/>
        <color theme="1"/>
        <rFont val="Times New Roman"/>
        <family val="1"/>
      </rPr>
      <t xml:space="preserve">      </t>
    </r>
    <r>
      <rPr>
        <sz val="11"/>
        <color theme="1"/>
        <rFont val="Calibri"/>
        <family val="2"/>
        <scheme val="minor"/>
      </rPr>
      <t xml:space="preserve">Paragraph 6.16 in ISR LL </t>
    </r>
  </si>
  <si>
    <r>
      <t xml:space="preserve">                                                             </t>
    </r>
    <r>
      <rPr>
        <sz val="11"/>
        <color theme="1"/>
        <rFont val="Calibri"/>
        <family val="2"/>
        <scheme val="minor"/>
      </rPr>
      <t>ii.</t>
    </r>
    <r>
      <rPr>
        <sz val="7"/>
        <color theme="1"/>
        <rFont val="Times New Roman"/>
        <family val="1"/>
      </rPr>
      <t xml:space="preserve">      </t>
    </r>
    <r>
      <rPr>
        <sz val="11"/>
        <color theme="1"/>
        <rFont val="Calibri"/>
        <family val="2"/>
        <scheme val="minor"/>
      </rPr>
      <t>A button to print the evaluation grid should be added within evaluation grid window. When an evaluation grid is opened after the candidate has been evaluated the current status and evaluation of the candidate should be visible (currently the window doesn’t show the evaluation and the status until the proper status is selected from the dropdown list).</t>
    </r>
  </si>
  <si>
    <r>
      <t>ii.</t>
    </r>
    <r>
      <rPr>
        <sz val="7"/>
        <color theme="1"/>
        <rFont val="Times New Roman"/>
        <family val="1"/>
      </rPr>
      <t xml:space="preserve">     </t>
    </r>
    <r>
      <rPr>
        <sz val="11"/>
        <color theme="1"/>
        <rFont val="Calibri"/>
        <family val="2"/>
        <scheme val="minor"/>
      </rPr>
      <t xml:space="preserve">Print Evaluation Grid button should be removed from the main Interview results window. </t>
    </r>
  </si>
  <si>
    <r>
      <t>iii.</t>
    </r>
    <r>
      <rPr>
        <sz val="7"/>
        <color theme="1"/>
        <rFont val="Times New Roman"/>
        <family val="1"/>
      </rPr>
      <t xml:space="preserve">   </t>
    </r>
    <r>
      <rPr>
        <sz val="11"/>
        <color theme="1"/>
        <rFont val="Calibri"/>
        <family val="2"/>
        <scheme val="minor"/>
      </rPr>
      <t>A “Selection Decision” shortcut button should be added in the Interview results window. This button will open the current Selection decision form.</t>
    </r>
  </si>
  <si>
    <r>
      <t>iv.</t>
    </r>
    <r>
      <rPr>
        <sz val="7"/>
        <color theme="1"/>
        <rFont val="Times New Roman"/>
        <family val="1"/>
      </rPr>
      <t xml:space="preserve">   </t>
    </r>
    <r>
      <rPr>
        <sz val="11"/>
        <color theme="1"/>
        <rFont val="Calibri"/>
        <family val="2"/>
        <scheme val="minor"/>
      </rPr>
      <t>In the selection decision window next to the “print selection report” another button “Print All Selection Documents” should be added. When clicking this button all selection documents should be printed at once: Evaluation grids of all evaluated candidates and selection report (change 9.3.4. &amp; 9.3.5).</t>
    </r>
  </si>
  <si>
    <r>
      <t>b.</t>
    </r>
    <r>
      <rPr>
        <sz val="7"/>
        <color theme="1"/>
        <rFont val="Times New Roman"/>
        <family val="1"/>
      </rPr>
      <t xml:space="preserve">       </t>
    </r>
    <r>
      <rPr>
        <sz val="11"/>
        <color theme="1"/>
        <rFont val="Calibri"/>
        <family val="2"/>
        <scheme val="minor"/>
      </rPr>
      <t>Agreement Declaration of Conflict of Interest and Confidentiality</t>
    </r>
  </si>
  <si>
    <t>Andrei</t>
  </si>
  <si>
    <t>H</t>
  </si>
  <si>
    <t>Y</t>
  </si>
  <si>
    <r>
      <t xml:space="preserve">                                                               </t>
    </r>
    <r>
      <rPr>
        <sz val="11"/>
        <color theme="1"/>
        <rFont val="Calibri"/>
        <family val="2"/>
        <scheme val="minor"/>
      </rPr>
      <t>i.</t>
    </r>
    <r>
      <rPr>
        <sz val="7"/>
        <color theme="1"/>
        <rFont val="Times New Roman"/>
        <family val="1"/>
      </rPr>
      <t xml:space="preserve">      </t>
    </r>
    <r>
      <rPr>
        <sz val="11"/>
        <color theme="1"/>
        <rFont val="Calibri"/>
        <family val="2"/>
        <scheme val="minor"/>
      </rPr>
      <t xml:space="preserve">At the occasion of first login of the panel member of ISR after the applications have been made accessible for the relevant CfC to the Selection Panels, a window of the </t>
    </r>
    <r>
      <rPr>
        <i/>
        <sz val="11"/>
        <color theme="1"/>
        <rFont val="Calibri"/>
        <family val="2"/>
        <scheme val="minor"/>
      </rPr>
      <t>Declaration of Confidentiality and Absence of Conflict of Interest would popup</t>
    </r>
    <r>
      <rPr>
        <sz val="11"/>
        <color theme="1"/>
        <rFont val="Calibri"/>
        <family val="2"/>
        <scheme val="minor"/>
      </rPr>
      <t>. Without clicking on the “I accept” button, the panel member cannot continue the login and access the applications.</t>
    </r>
  </si>
  <si>
    <t>The same popup window, at the same moment of procedure will appear again for a new declaration, in case the same person will be a panel member for the next CfC again.</t>
  </si>
  <si>
    <r>
      <t>If the person would try to proceed without clicking the “I Accept” button, the following warning would appear: “</t>
    </r>
    <r>
      <rPr>
        <b/>
        <i/>
        <sz val="11"/>
        <color theme="1"/>
        <rFont val="Calibri"/>
        <family val="2"/>
        <scheme val="minor"/>
      </rPr>
      <t>You cannot access applications without accepting the declaration”</t>
    </r>
  </si>
  <si>
    <t>The Text of the declaration and a file showing how the popup window should look like are attached.</t>
  </si>
  <si>
    <r>
      <t xml:space="preserve">                                                             </t>
    </r>
    <r>
      <rPr>
        <sz val="11"/>
        <color theme="1"/>
        <rFont val="Calibri"/>
        <family val="2"/>
        <scheme val="minor"/>
      </rPr>
      <t>ii.</t>
    </r>
    <r>
      <rPr>
        <sz val="7"/>
        <color theme="1"/>
        <rFont val="Times New Roman"/>
        <family val="1"/>
      </rPr>
      <t xml:space="preserve">      </t>
    </r>
    <r>
      <rPr>
        <sz val="11"/>
        <color theme="1"/>
        <rFont val="Calibri"/>
        <family val="2"/>
        <scheme val="minor"/>
      </rPr>
      <t xml:space="preserve">The pop up window will replace the documents “Acknowledgement of receipt of applications and confidentiality” and “Declaration of absence of conflict of interest and confidentiality” currently accessible in the Help/Forms section of the ISR. </t>
    </r>
  </si>
  <si>
    <r>
      <t xml:space="preserve">                                                            </t>
    </r>
    <r>
      <rPr>
        <sz val="11"/>
        <color theme="1"/>
        <rFont val="Calibri"/>
        <family val="2"/>
        <scheme val="minor"/>
      </rPr>
      <t>iii.</t>
    </r>
    <r>
      <rPr>
        <sz val="7"/>
        <color theme="1"/>
        <rFont val="Times New Roman"/>
        <family val="1"/>
      </rPr>
      <t xml:space="preserve">      </t>
    </r>
    <r>
      <rPr>
        <sz val="11"/>
        <color theme="1"/>
        <rFont val="Calibri"/>
        <family val="2"/>
        <scheme val="minor"/>
      </rPr>
      <t>On the selection report we add the following text, where panel members will endorse this declaration with their handwritten signature as well.</t>
    </r>
  </si>
  <si>
    <t>2. Other specific priorities</t>
  </si>
  <si>
    <r>
      <t>a.</t>
    </r>
    <r>
      <rPr>
        <sz val="7"/>
        <color theme="1"/>
        <rFont val="Times New Roman"/>
        <family val="1"/>
      </rPr>
      <t xml:space="preserve">       </t>
    </r>
    <r>
      <rPr>
        <sz val="11"/>
        <color theme="1"/>
        <rFont val="Calibri"/>
        <family val="2"/>
        <scheme val="minor"/>
      </rPr>
      <t xml:space="preserve">A possibility for HRO to select a candidate without processing through all stages. The selection should be made while candidates are at the screening stage (meaning a candidate may be not processed, screened positively, negatively or conditionally. </t>
    </r>
  </si>
  <si>
    <t>Contains research</t>
  </si>
  <si>
    <r>
      <t>b.</t>
    </r>
    <r>
      <rPr>
        <sz val="7"/>
        <color theme="1"/>
        <rFont val="Times New Roman"/>
        <family val="1"/>
      </rPr>
      <t xml:space="preserve">      </t>
    </r>
    <r>
      <rPr>
        <sz val="11"/>
        <color theme="1"/>
        <rFont val="Calibri"/>
        <family val="2"/>
        <scheme val="minor"/>
      </rPr>
      <t>A filter “double selections” to be added to the Selection check form. This will only filter all candidates that are selected for more than one priority. (HRO should be able to copy or extract this list to excel).</t>
    </r>
  </si>
  <si>
    <r>
      <t>c.</t>
    </r>
    <r>
      <rPr>
        <sz val="7"/>
        <color theme="1"/>
        <rFont val="Times New Roman"/>
        <family val="1"/>
      </rPr>
      <t xml:space="preserve">       </t>
    </r>
    <r>
      <rPr>
        <sz val="11"/>
        <color theme="1"/>
        <rFont val="Calibri"/>
        <family val="2"/>
        <scheme val="minor"/>
      </rPr>
      <t>Shortlisting</t>
    </r>
  </si>
  <si>
    <r>
      <t xml:space="preserve">                                                               </t>
    </r>
    <r>
      <rPr>
        <sz val="11"/>
        <color theme="1"/>
        <rFont val="Calibri"/>
        <family val="2"/>
        <scheme val="minor"/>
      </rPr>
      <t>i.</t>
    </r>
    <r>
      <rPr>
        <sz val="7"/>
        <color theme="1"/>
        <rFont val="Times New Roman"/>
        <family val="1"/>
      </rPr>
      <t xml:space="preserve">      </t>
    </r>
    <r>
      <rPr>
        <sz val="11"/>
        <color theme="1"/>
        <rFont val="Calibri"/>
        <family val="2"/>
        <scheme val="minor"/>
      </rPr>
      <t xml:space="preserve">The panel should not be able to Not-shortlist a seconded candidate by inserting a justification code“1” if there are contracted candidates shortlisted, or if a justification “1”  is used for non-shortlisting a seconded candidate the panel should not be able to shortlist any other contracted candidate. </t>
    </r>
  </si>
  <si>
    <t>If Justification “1” is selected for not-shortlisting a Seconded candidate while one or more contracted candidates are already shortlisted the following message should pop up:</t>
  </si>
  <si>
    <r>
      <t>“You cannot use a justification code “1” for a Seconded candidate that meets the requirements while you have shortlisted a contracted candidate. Please review your shortlist or indicate another justification code that more adequately reflects the reason why the seconded candidate is not shortlisted”</t>
    </r>
    <r>
      <rPr>
        <sz val="11"/>
        <color theme="1"/>
        <rFont val="Calibri"/>
        <family val="2"/>
        <scheme val="minor"/>
      </rPr>
      <t>.</t>
    </r>
  </si>
  <si>
    <t>If panel tries to shortlist a contracted candidate while there is a non-shortlisted candidate indicated with justification code “1” the following message should pop up:</t>
  </si>
  <si>
    <r>
      <t>“You cannot shortlist a contracted candidate while you have not shortlisted seconded candidates who meet the requirements by indicating justification code “1”</t>
    </r>
    <r>
      <rPr>
        <i/>
        <sz val="11"/>
        <color theme="1"/>
        <rFont val="Calibri"/>
        <family val="2"/>
        <scheme val="minor"/>
      </rPr>
      <t>.</t>
    </r>
  </si>
  <si>
    <r>
      <t>d.</t>
    </r>
    <r>
      <rPr>
        <sz val="7"/>
        <color theme="1"/>
        <rFont val="Times New Roman"/>
        <family val="1"/>
      </rPr>
      <t xml:space="preserve">      </t>
    </r>
    <r>
      <rPr>
        <sz val="11"/>
        <color theme="1"/>
        <rFont val="Calibri"/>
        <family val="2"/>
        <scheme val="minor"/>
      </rPr>
      <t>Dropout in Selection Confirmation</t>
    </r>
  </si>
  <si>
    <r>
      <t xml:space="preserve">                                                               </t>
    </r>
    <r>
      <rPr>
        <sz val="11"/>
        <color theme="1"/>
        <rFont val="Calibri"/>
        <family val="2"/>
        <scheme val="minor"/>
      </rPr>
      <t>i.</t>
    </r>
    <r>
      <rPr>
        <sz val="7"/>
        <color theme="1"/>
        <rFont val="Times New Roman"/>
        <family val="1"/>
      </rPr>
      <t xml:space="preserve">      </t>
    </r>
    <r>
      <rPr>
        <sz val="11"/>
        <color theme="1"/>
        <rFont val="Calibri"/>
        <family val="2"/>
        <scheme val="minor"/>
      </rPr>
      <t>Under Confirmation decision another button to be added “Dropout”. The candidate will automatically be added justification “2” (he will be shown in the report of non-selected candidates).</t>
    </r>
  </si>
  <si>
    <r>
      <t xml:space="preserve">                                                             </t>
    </r>
    <r>
      <rPr>
        <sz val="11"/>
        <color theme="1"/>
        <rFont val="Calibri"/>
        <family val="2"/>
        <scheme val="minor"/>
      </rPr>
      <t>ii.</t>
    </r>
    <r>
      <rPr>
        <sz val="7"/>
        <color theme="1"/>
        <rFont val="Times New Roman"/>
        <family val="1"/>
      </rPr>
      <t xml:space="preserve">      </t>
    </r>
    <r>
      <rPr>
        <sz val="11"/>
        <color theme="1"/>
        <rFont val="Calibri"/>
        <family val="2"/>
        <scheme val="minor"/>
      </rPr>
      <t>Justifications used in ISR in different stages of processing will be reviewed by HR and sent to SDU for updating them in ISR.</t>
    </r>
  </si>
  <si>
    <r>
      <t>2.</t>
    </r>
    <r>
      <rPr>
        <sz val="7"/>
        <color theme="1"/>
        <rFont val="Times New Roman"/>
        <family val="1"/>
      </rPr>
      <t xml:space="preserve">       </t>
    </r>
    <r>
      <rPr>
        <sz val="11"/>
        <color theme="1"/>
        <rFont val="Calibri"/>
        <family val="2"/>
        <scheme val="minor"/>
      </rPr>
      <t>Reports</t>
    </r>
  </si>
  <si>
    <r>
      <t>3.</t>
    </r>
    <r>
      <rPr>
        <sz val="7"/>
        <color theme="1"/>
        <rFont val="Times New Roman"/>
        <family val="1"/>
      </rPr>
      <t xml:space="preserve">       </t>
    </r>
    <r>
      <rPr>
        <sz val="11"/>
        <color theme="1"/>
        <rFont val="Calibri"/>
        <family val="2"/>
        <scheme val="minor"/>
      </rPr>
      <t>Staffing Table</t>
    </r>
  </si>
  <si>
    <r>
      <t>4.</t>
    </r>
    <r>
      <rPr>
        <sz val="7"/>
        <color theme="1"/>
        <rFont val="Times New Roman"/>
        <family val="1"/>
      </rPr>
      <t xml:space="preserve">       </t>
    </r>
    <r>
      <rPr>
        <sz val="11"/>
        <color theme="1"/>
        <rFont val="Calibri"/>
        <family val="2"/>
        <scheme val="minor"/>
      </rPr>
      <t>Other Changes ISR LL document</t>
    </r>
  </si>
  <si>
    <t>Total working hours:</t>
  </si>
  <si>
    <t>Total working days:</t>
  </si>
  <si>
    <t>Time Kiril [Hours]</t>
  </si>
  <si>
    <t>Status 22/04/13</t>
  </si>
  <si>
    <t>Comments</t>
  </si>
  <si>
    <t>ISR-Lessons learnt implementations</t>
  </si>
  <si>
    <t xml:space="preserve">   Functionalities from email 14th Nov 2012</t>
  </si>
  <si>
    <t xml:space="preserve"> Allow the user to resize the grid columns</t>
  </si>
  <si>
    <t xml:space="preserve">Add new filters: 1. Candidate Engagement; 2. Range of Positon Reference Numbers </t>
  </si>
  <si>
    <t>1-Y, 2-N</t>
  </si>
  <si>
    <t>Remove filters: 1. Division; 2. Department</t>
  </si>
  <si>
    <t>Implement the ability for multiple selections of candidates for the screening. The multiple candidates wil be screened with the same status and remarks/justification;</t>
  </si>
  <si>
    <t>Y-Partially</t>
  </si>
  <si>
    <t>R:Remove messages that are not needed, simplify logic for the user and number of clicks</t>
  </si>
  <si>
    <t>Implement the ability for an individual candidate to be screened for all positions he/she applied for;</t>
  </si>
  <si>
    <t>Within the remarks form-the label "Coordinator Remarks" to be renamed to "HR Remarks"</t>
  </si>
  <si>
    <t xml:space="preserve">   Functionalities from Lessons learnt (LL) doc</t>
  </si>
  <si>
    <t xml:space="preserve">      4. APPLICATION MANAGEMENT</t>
  </si>
  <si>
    <t xml:space="preserve">4.1 Adding the priority &amp; regime of candidates: HRO should be able to add any priority to candidate’s application or change
 a priority or regime of the candidate. For the moment these changes can only be done by SDU. </t>
  </si>
  <si>
    <t>Kiril</t>
  </si>
  <si>
    <r>
      <t xml:space="preserve">4.2 </t>
    </r>
    <r>
      <rPr>
        <sz val="11"/>
        <color theme="1"/>
        <rFont val="Calibri"/>
        <family val="2"/>
        <scheme val="minor"/>
      </rPr>
      <t xml:space="preserve">Opening multiple windows for invalid applications during Importing:  Should be able to process multiple application forms and have the windows open for all invalid ones separately. Currently only when one application at a time is registered the correction window pops up; if multiple applications are being registered there is no possibility to correct them unless opened one by one. </t>
    </r>
    <r>
      <rPr>
        <sz val="8"/>
        <color theme="1"/>
        <rFont val="Calibri"/>
        <family val="2"/>
        <scheme val="minor"/>
      </rPr>
      <t> </t>
    </r>
  </si>
  <si>
    <t>Partial working hours:</t>
  </si>
  <si>
    <t>Partial working days:</t>
  </si>
  <si>
    <t xml:space="preserve">      5. SCREENING </t>
  </si>
  <si>
    <t>5.1 Resize the grid view together with the whole window</t>
  </si>
  <si>
    <t>Implemented for all forms displaying dgw_Candidates and other grids.</t>
  </si>
  <si>
    <t xml:space="preserve">5.2 DOB column: year is not visible. 
</t>
  </si>
  <si>
    <t xml:space="preserve">5.3 Sorting by DoB should be by year, not day. </t>
  </si>
  <si>
    <t>Implemented for all forms displaying candidates with DOB</t>
  </si>
  <si>
    <t>5.4 Nat (Nationality)column: should be renamed to “Country”.</t>
  </si>
  <si>
    <t>5.5 DrvLic (Driving license) column: the values should be “Yes” and “No” instead of “True” and “False”.</t>
  </si>
  <si>
    <t xml:space="preserve">5.6 Engagement column: should be renamed to “Regime” (in all ISR, not only here) </t>
  </si>
  <si>
    <r>
      <t>5.7</t>
    </r>
    <r>
      <rPr>
        <sz val="7"/>
        <color theme="1"/>
        <rFont val="Times New Roman"/>
        <family val="1"/>
      </rPr>
      <t xml:space="preserve">  </t>
    </r>
    <r>
      <rPr>
        <sz val="11"/>
        <color theme="1"/>
        <rFont val="Calibri"/>
        <family val="2"/>
        <scheme val="minor"/>
      </rPr>
      <t xml:space="preserve">“Rem” (Remarks) button: instead of such button remarks should be visible in a separate table placed down of the candidates’ list and above the candidate details OR in the same line next to Professional experience and Education. Remarks fields should be renamed: Coordinator Remarks to be changed to “HRO Remarks”and Panel Remarks to “Remarks”. </t>
    </r>
    <r>
      <rPr>
        <sz val="8"/>
        <color theme="1"/>
        <rFont val="Calibri"/>
        <family val="2"/>
        <scheme val="minor"/>
      </rPr>
      <t> </t>
    </r>
  </si>
  <si>
    <t>R: The same way for Shortlist Screening</t>
  </si>
  <si>
    <r>
      <t>5.8</t>
    </r>
    <r>
      <rPr>
        <sz val="7"/>
        <color theme="1"/>
        <rFont val="Times New Roman"/>
        <family val="1"/>
      </rPr>
      <t xml:space="preserve">   </t>
    </r>
    <r>
      <rPr>
        <sz val="11"/>
        <color theme="1"/>
        <rFont val="Calibri"/>
        <family val="2"/>
        <scheme val="minor"/>
      </rPr>
      <t xml:space="preserve">Window of Conditional Screening: “Please enter a relevant comments”. The wording should be changed to “Please enter a relevant comment”. </t>
    </r>
    <r>
      <rPr>
        <sz val="8"/>
        <color theme="1"/>
        <rFont val="Calibri"/>
        <family val="2"/>
        <scheme val="minor"/>
      </rPr>
      <t> </t>
    </r>
  </si>
  <si>
    <r>
      <t>5.9</t>
    </r>
    <r>
      <rPr>
        <sz val="7"/>
        <color theme="1"/>
        <rFont val="Times New Roman"/>
        <family val="1"/>
      </rPr>
      <t xml:space="preserve">  </t>
    </r>
    <r>
      <rPr>
        <sz val="11"/>
        <color theme="1"/>
        <rFont val="Calibri"/>
        <family val="2"/>
        <scheme val="minor"/>
      </rPr>
      <t xml:space="preserve">The HRO screening decision that is changed later on should be made invisible to the panel. E.g. conditional screening decision is changed to positive or negative screening; therefore the conditional decision should be visible for HRO only but not for the panel. </t>
    </r>
    <r>
      <rPr>
        <sz val="8"/>
        <color theme="1"/>
        <rFont val="Calibri"/>
        <family val="2"/>
        <scheme val="minor"/>
      </rPr>
      <t> </t>
    </r>
  </si>
  <si>
    <t>N</t>
  </si>
  <si>
    <r>
      <t>5.10</t>
    </r>
    <r>
      <rPr>
        <sz val="7"/>
        <color theme="1"/>
        <rFont val="Times New Roman"/>
        <family val="1"/>
      </rPr>
      <t xml:space="preserve">   </t>
    </r>
    <r>
      <rPr>
        <sz val="11"/>
        <color theme="1"/>
        <rFont val="Calibri"/>
        <family val="2"/>
        <scheme val="minor"/>
      </rPr>
      <t>When the decision on the candidate is entered in ISR, he/she is removed from the list of not processed candidates; however data about his/her experience and education still remain in the respective tables down. To ensure that the latter data are updated/refreshed immediately after the entry of respective decision.</t>
    </r>
    <r>
      <rPr>
        <sz val="8"/>
        <color theme="1"/>
        <rFont val="Calibri"/>
        <family val="2"/>
        <scheme val="minor"/>
      </rPr>
      <t> </t>
    </r>
  </si>
  <si>
    <t>Total estimated time [Hours]:</t>
  </si>
  <si>
    <t>Total estimated time [Working Days]:</t>
  </si>
  <si>
    <t>Time[Days]</t>
  </si>
  <si>
    <t xml:space="preserve">      6. SHORTLISTING WINDOW </t>
  </si>
  <si>
    <r>
      <t>1.1</t>
    </r>
    <r>
      <rPr>
        <sz val="7"/>
        <color theme="1"/>
        <rFont val="Times New Roman"/>
        <family val="1"/>
      </rPr>
      <t xml:space="preserve">   </t>
    </r>
    <r>
      <rPr>
        <u/>
        <sz val="11"/>
        <color theme="1"/>
        <rFont val="Calibri"/>
        <family val="2"/>
        <scheme val="minor"/>
      </rPr>
      <t>The shortlisting window when HRO accesses it</t>
    </r>
    <r>
      <rPr>
        <sz val="11"/>
        <color theme="1"/>
        <rFont val="Calibri"/>
        <family val="2"/>
        <scheme val="minor"/>
      </rPr>
      <t xml:space="preserve">: The filtering/search by HRO should be done based on position reference number and not based on a panel member. Accessing by “panel member” does not only involve having to loOK.before for a panel member, but faking the identity of the panel member. The upper field “Panel Member” should be removed completely and HRO should have direct access to short-listing without having to fake its identity. </t>
    </r>
    <r>
      <rPr>
        <sz val="8"/>
        <color theme="1"/>
        <rFont val="Calibri"/>
        <family val="2"/>
        <scheme val="minor"/>
      </rPr>
      <t> </t>
    </r>
  </si>
  <si>
    <r>
      <t>1.2</t>
    </r>
    <r>
      <rPr>
        <sz val="7"/>
        <color theme="1"/>
        <rFont val="Times New Roman"/>
        <family val="1"/>
      </rPr>
      <t xml:space="preserve">   </t>
    </r>
    <r>
      <rPr>
        <sz val="11"/>
        <color theme="1"/>
        <rFont val="Calibri"/>
        <family val="2"/>
        <scheme val="minor"/>
      </rPr>
      <t>Column “Nationality” should be changed to “Country”.</t>
    </r>
  </si>
  <si>
    <r>
      <t>1.3</t>
    </r>
    <r>
      <rPr>
        <sz val="7"/>
        <color theme="1"/>
        <rFont val="Times New Roman"/>
        <family val="1"/>
      </rPr>
      <t xml:space="preserve">   </t>
    </r>
    <r>
      <rPr>
        <sz val="11"/>
        <color theme="1"/>
        <rFont val="Calibri"/>
        <family val="2"/>
        <scheme val="minor"/>
      </rPr>
      <t>Engagement column: should be renamed to “Regime”.</t>
    </r>
  </si>
  <si>
    <r>
      <t>1.4</t>
    </r>
    <r>
      <rPr>
        <sz val="7"/>
        <color theme="1"/>
        <rFont val="Times New Roman"/>
        <family val="1"/>
      </rPr>
      <t xml:space="preserve">   </t>
    </r>
    <r>
      <rPr>
        <sz val="11"/>
        <color theme="1"/>
        <rFont val="Calibri"/>
        <family val="2"/>
        <scheme val="minor"/>
      </rPr>
      <t>Table title “Panel remarks” should be changed to “Remarks”.</t>
    </r>
  </si>
  <si>
    <r>
      <t>1.5</t>
    </r>
    <r>
      <rPr>
        <sz val="7"/>
        <color theme="1"/>
        <rFont val="Times New Roman"/>
        <family val="1"/>
      </rPr>
      <t xml:space="preserve">   </t>
    </r>
    <r>
      <rPr>
        <sz val="8"/>
        <color theme="1"/>
        <rFont val="Calibri"/>
        <family val="2"/>
        <scheme val="minor"/>
      </rPr>
      <t> </t>
    </r>
    <r>
      <rPr>
        <b/>
        <sz val="11"/>
        <color theme="1"/>
        <rFont val="Calibri"/>
        <family val="2"/>
        <scheme val="minor"/>
      </rPr>
      <t>Viewing complete JDs</t>
    </r>
    <r>
      <rPr>
        <sz val="11"/>
        <color theme="1"/>
        <rFont val="Calibri"/>
        <family val="2"/>
        <scheme val="minor"/>
      </rPr>
      <t xml:space="preserve">: The JDs need to be retrieved from HR DB and visible to the panel. Currently JDs are entered manually one by one for each advertised position and are not linked to HR DB. This means that the JDs are not recorded in the system and that they should be also in the HR DB and linked to posts and therefore staff. Then, panels should be able to view and print JDs in ISR. Another problem is that panels are able to print only the first page of each JD while many JDs are in two pages. </t>
    </r>
    <r>
      <rPr>
        <sz val="8"/>
        <color theme="1"/>
        <rFont val="Calibri"/>
        <family val="2"/>
        <scheme val="minor"/>
      </rPr>
      <t> </t>
    </r>
  </si>
  <si>
    <t>On Hold</t>
  </si>
  <si>
    <t>On Hold, to be reviewed</t>
  </si>
  <si>
    <r>
      <t>1.6</t>
    </r>
    <r>
      <rPr>
        <sz val="7"/>
        <color theme="1"/>
        <rFont val="Times New Roman"/>
        <family val="1"/>
      </rPr>
      <t xml:space="preserve">   </t>
    </r>
    <r>
      <rPr>
        <b/>
        <sz val="11"/>
        <color theme="1"/>
        <rFont val="Calibri"/>
        <family val="2"/>
        <scheme val="minor"/>
      </rPr>
      <t>Additional Filters needed</t>
    </r>
    <r>
      <rPr>
        <sz val="11"/>
        <color theme="1"/>
        <rFont val="Calibri"/>
        <family val="2"/>
        <scheme val="minor"/>
      </rPr>
      <t>: Not processed, Seconded, Contracted. Currently it is not possible to filter by these criteria.</t>
    </r>
    <r>
      <rPr>
        <sz val="8"/>
        <color theme="1"/>
        <rFont val="Calibri"/>
        <family val="2"/>
        <scheme val="minor"/>
      </rPr>
      <t> </t>
    </r>
  </si>
  <si>
    <t>Not processed candidates don't show up in the Shortlisting window but in 5-Screening window. "Not processed" filter should be placed in  5-Screening window. In 5-Screening there is a "Not processed" filter</t>
  </si>
  <si>
    <r>
      <t>1.7</t>
    </r>
    <r>
      <rPr>
        <sz val="7"/>
        <color theme="1"/>
        <rFont val="Times New Roman"/>
        <family val="1"/>
      </rPr>
      <t xml:space="preserve">   </t>
    </r>
    <r>
      <rPr>
        <b/>
        <sz val="11"/>
        <color theme="1"/>
        <rFont val="Calibri"/>
        <family val="2"/>
        <scheme val="minor"/>
      </rPr>
      <t>Not shortlisting all Contracted candidates automatically</t>
    </r>
    <r>
      <rPr>
        <sz val="11"/>
        <color theme="1"/>
        <rFont val="Calibri"/>
        <family val="2"/>
        <scheme val="minor"/>
      </rPr>
      <t xml:space="preserve">: If there are a sufficient number of Seconded candidates to be shortlisted, the panel needs to have a possibility (a button) to automatically “Not shortlist” all contracted candidates with a justification “Enough seconded candidates”. Currently panels have to do this for each contracted candidate one by one plus indicating if they meet the requirements or not, which is unnecessary. Also, if the panel initially shortlists a contracted candidate, they should not be able to then “not shortlist” any candidate by indicating a justification “Enough seconded candidates”. </t>
    </r>
    <r>
      <rPr>
        <sz val="8"/>
        <color theme="1"/>
        <rFont val="Calibri"/>
        <family val="2"/>
        <scheme val="minor"/>
      </rPr>
      <t> </t>
    </r>
  </si>
  <si>
    <r>
      <t>1.8</t>
    </r>
    <r>
      <rPr>
        <sz val="7"/>
        <color theme="1"/>
        <rFont val="Times New Roman"/>
        <family val="1"/>
      </rPr>
      <t xml:space="preserve">   </t>
    </r>
    <r>
      <rPr>
        <b/>
        <sz val="11"/>
        <color theme="1"/>
        <rFont val="Calibri"/>
        <family val="2"/>
        <scheme val="minor"/>
      </rPr>
      <t>Keeping the list sorted and filtered:</t>
    </r>
    <r>
      <rPr>
        <sz val="11"/>
        <color theme="1"/>
        <rFont val="Calibri"/>
        <family val="2"/>
        <scheme val="minor"/>
      </rPr>
      <t xml:space="preserve"> If the list of candidates is sorted out by some column (e.g. status) after one candidate is processed the list goes back to default sort. If we need to only process the candidates of a certain status, it is difficult to search the whole list over and over again after each candidate is processed.  It is important that the list stays as filtered and sorted as in the last selection.</t>
    </r>
    <r>
      <rPr>
        <sz val="8"/>
        <color theme="1"/>
        <rFont val="Calibri"/>
        <family val="2"/>
        <scheme val="minor"/>
      </rPr>
      <t> </t>
    </r>
  </si>
  <si>
    <t>Implemented for all forms displaying candidates</t>
  </si>
  <si>
    <r>
      <t>1.9</t>
    </r>
    <r>
      <rPr>
        <sz val="7"/>
        <color theme="1"/>
        <rFont val="Times New Roman"/>
        <family val="1"/>
      </rPr>
      <t xml:space="preserve">   </t>
    </r>
    <r>
      <rPr>
        <b/>
        <sz val="11"/>
        <color theme="1"/>
        <rFont val="Calibri"/>
        <family val="2"/>
        <scheme val="minor"/>
      </rPr>
      <t>To add additional filters:</t>
    </r>
    <r>
      <rPr>
        <sz val="11"/>
        <color theme="1"/>
        <rFont val="Calibri"/>
        <family val="2"/>
        <scheme val="minor"/>
      </rPr>
      <t xml:space="preserve"> “Seconded”, “Contracted” and “Not marked” for those candidates who were not processed by the panel at the shortlisting stage (next to filters “All candidates”, “Shortlisted” and “Not short-listed”).</t>
    </r>
    <r>
      <rPr>
        <sz val="8"/>
        <color theme="1"/>
        <rFont val="Calibri"/>
        <family val="2"/>
        <scheme val="minor"/>
      </rPr>
      <t> </t>
    </r>
  </si>
  <si>
    <t>Same with 1.6</t>
  </si>
  <si>
    <r>
      <t>1.10</t>
    </r>
    <r>
      <rPr>
        <sz val="7"/>
        <color theme="1"/>
        <rFont val="Times New Roman"/>
        <family val="1"/>
      </rPr>
      <t xml:space="preserve">            </t>
    </r>
    <r>
      <rPr>
        <sz val="11"/>
        <color theme="1"/>
        <rFont val="Calibri"/>
        <family val="2"/>
        <scheme val="minor"/>
      </rPr>
      <t>The pop-up window “Meets/Doesn’t meet technical requirements” should appear only in case of CONDITIONAL screening. If the candidate was screened positively; then automatically he/she should be indicated as meeting technical requirements. And vice versa: if the candidate was negatively screened; then he/she should be indicated as not meeting the technical requirements.</t>
    </r>
    <r>
      <rPr>
        <sz val="8"/>
        <color theme="1"/>
        <rFont val="Calibri"/>
        <family val="2"/>
        <scheme val="minor"/>
      </rPr>
      <t> </t>
    </r>
  </si>
  <si>
    <t>If the candidate was screened negative he won't appear in the shortlisting window; the comment regarding this aspect wasn't implemented.</t>
  </si>
  <si>
    <r>
      <t>1.11</t>
    </r>
    <r>
      <rPr>
        <sz val="7"/>
        <color theme="1"/>
        <rFont val="Times New Roman"/>
        <family val="1"/>
      </rPr>
      <t xml:space="preserve">            </t>
    </r>
    <r>
      <rPr>
        <sz val="11"/>
        <color theme="1"/>
        <rFont val="Calibri"/>
        <family val="2"/>
        <scheme val="minor"/>
      </rPr>
      <t>Remove box “Meets Technical Requirements” next to screening buttons.</t>
    </r>
    <r>
      <rPr>
        <sz val="8"/>
        <color theme="1"/>
        <rFont val="Calibri"/>
        <family val="2"/>
        <scheme val="minor"/>
      </rPr>
      <t> </t>
    </r>
  </si>
  <si>
    <t>Belongs to Ch5-Screening</t>
  </si>
  <si>
    <r>
      <t>1.12</t>
    </r>
    <r>
      <rPr>
        <sz val="7"/>
        <color theme="1"/>
        <rFont val="Times New Roman"/>
        <family val="1"/>
      </rPr>
      <t xml:space="preserve">            </t>
    </r>
    <r>
      <rPr>
        <sz val="11"/>
        <color theme="1"/>
        <rFont val="Calibri"/>
        <family val="2"/>
        <scheme val="minor"/>
      </rPr>
      <t xml:space="preserve">Justification list for non-shortlisting: </t>
    </r>
  </si>
  <si>
    <t>To review and make corrections</t>
  </si>
  <si>
    <r>
      <t>§</t>
    </r>
    <r>
      <rPr>
        <sz val="7"/>
        <color theme="1"/>
        <rFont val="Times New Roman"/>
        <family val="1"/>
      </rPr>
      <t xml:space="preserve"> </t>
    </r>
    <r>
      <rPr>
        <sz val="11"/>
        <color theme="1"/>
        <rFont val="Calibri"/>
        <family val="2"/>
        <scheme val="minor"/>
      </rPr>
      <t>To remove justifications: “Candidate applied from a non-participating country” and “Candidate applied for an invalid engagement regime”.</t>
    </r>
  </si>
  <si>
    <r>
      <t>§</t>
    </r>
    <r>
      <rPr>
        <sz val="7"/>
        <color theme="1"/>
        <rFont val="Times New Roman"/>
        <family val="1"/>
      </rPr>
      <t xml:space="preserve"> </t>
    </r>
    <r>
      <rPr>
        <sz val="11"/>
        <color theme="1"/>
        <rFont val="Calibri"/>
        <family val="2"/>
        <scheme val="minor"/>
      </rPr>
      <t xml:space="preserve">To make invisible for the panels the justifications: “Position cut” and “No contracted slots available”. </t>
    </r>
  </si>
  <si>
    <r>
      <t>§</t>
    </r>
    <r>
      <rPr>
        <sz val="7"/>
        <color theme="1"/>
        <rFont val="Times New Roman"/>
        <family val="1"/>
      </rPr>
      <t xml:space="preserve"> </t>
    </r>
    <r>
      <rPr>
        <sz val="11"/>
        <color theme="1"/>
        <rFont val="Calibri"/>
        <family val="2"/>
        <scheme val="minor"/>
      </rPr>
      <t>To update the justification with the code 3.4 as follows: “3.4. Insufficient general or specific skills required for the position”.</t>
    </r>
  </si>
  <si>
    <r>
      <t>§</t>
    </r>
    <r>
      <rPr>
        <sz val="7"/>
        <color theme="1"/>
        <rFont val="Times New Roman"/>
        <family val="1"/>
      </rPr>
      <t xml:space="preserve"> </t>
    </r>
    <r>
      <rPr>
        <sz val="11"/>
        <color theme="1"/>
        <rFont val="Calibri"/>
        <family val="2"/>
        <scheme val="minor"/>
      </rPr>
      <t>To add a new justification for non-shortlisting: “Application cannot be considered due to late submission by a Contributing Member State”.</t>
    </r>
  </si>
  <si>
    <r>
      <t>1.13</t>
    </r>
    <r>
      <rPr>
        <sz val="7"/>
        <color theme="1"/>
        <rFont val="Times New Roman"/>
        <family val="1"/>
      </rPr>
      <t xml:space="preserve">            </t>
    </r>
    <r>
      <rPr>
        <sz val="8"/>
        <color theme="1"/>
        <rFont val="Calibri"/>
        <family val="2"/>
        <scheme val="minor"/>
      </rPr>
      <t> </t>
    </r>
    <r>
      <rPr>
        <sz val="11"/>
        <color theme="1"/>
        <rFont val="Calibri"/>
        <family val="2"/>
        <scheme val="minor"/>
      </rPr>
      <t xml:space="preserve">Table “Other Reasons” in the Justification of the non-shortlisting window: </t>
    </r>
  </si>
  <si>
    <r>
      <t>§</t>
    </r>
    <r>
      <rPr>
        <sz val="7"/>
        <color theme="1"/>
        <rFont val="Times New Roman"/>
        <family val="1"/>
      </rPr>
      <t xml:space="preserve"> </t>
    </r>
    <r>
      <rPr>
        <sz val="11"/>
        <color theme="1"/>
        <rFont val="Calibri"/>
        <family val="2"/>
        <scheme val="minor"/>
      </rPr>
      <t>To be renamed to “Remarks”;</t>
    </r>
  </si>
  <si>
    <r>
      <t>§</t>
    </r>
    <r>
      <rPr>
        <sz val="7"/>
        <color theme="1"/>
        <rFont val="Times New Roman"/>
        <family val="1"/>
      </rPr>
      <t xml:space="preserve"> </t>
    </r>
    <r>
      <rPr>
        <sz val="11"/>
        <color theme="1"/>
        <rFont val="Calibri"/>
        <family val="2"/>
        <scheme val="minor"/>
      </rPr>
      <t>To be available for entry/filling upon selection of the justification, though not mandatory.</t>
    </r>
  </si>
  <si>
    <r>
      <t>1.14</t>
    </r>
    <r>
      <rPr>
        <sz val="7"/>
        <color theme="1"/>
        <rFont val="Times New Roman"/>
        <family val="1"/>
      </rPr>
      <t xml:space="preserve">            </t>
    </r>
    <r>
      <rPr>
        <sz val="8"/>
        <color theme="1"/>
        <rFont val="Calibri"/>
        <family val="2"/>
        <scheme val="minor"/>
      </rPr>
      <t> </t>
    </r>
    <r>
      <rPr>
        <sz val="11"/>
        <color theme="1"/>
        <rFont val="Calibri"/>
        <family val="2"/>
        <scheme val="minor"/>
      </rPr>
      <t>The button “Job description”: Maximizing this window should indeed maximize the view of job description and not only show the same minimized version through the full screen.</t>
    </r>
    <r>
      <rPr>
        <sz val="8"/>
        <color theme="1"/>
        <rFont val="Calibri"/>
        <family val="2"/>
        <scheme val="minor"/>
      </rPr>
      <t> </t>
    </r>
  </si>
  <si>
    <t>Compromise adopted (enlarge the underlying form) due to usage of a RichTextBox populated with text from DB with a stored procedure.</t>
  </si>
  <si>
    <r>
      <t>1.15</t>
    </r>
    <r>
      <rPr>
        <sz val="7"/>
        <color theme="1"/>
        <rFont val="Times New Roman"/>
        <family val="1"/>
      </rPr>
      <t xml:space="preserve">            </t>
    </r>
    <r>
      <rPr>
        <sz val="11"/>
        <color theme="1"/>
        <rFont val="Calibri"/>
        <family val="2"/>
        <scheme val="minor"/>
      </rPr>
      <t>It should be possible to sort candidates by date of birth (starting with year, not with day).</t>
    </r>
    <r>
      <rPr>
        <sz val="8"/>
        <color theme="1"/>
        <rFont val="Calibri"/>
        <family val="2"/>
        <scheme val="minor"/>
      </rPr>
      <t> </t>
    </r>
  </si>
  <si>
    <r>
      <t>1.16</t>
    </r>
    <r>
      <rPr>
        <sz val="7"/>
        <color theme="1"/>
        <rFont val="Times New Roman"/>
        <family val="1"/>
      </rPr>
      <t xml:space="preserve">            </t>
    </r>
    <r>
      <rPr>
        <sz val="11"/>
        <color theme="1"/>
        <rFont val="Calibri"/>
        <family val="2"/>
        <scheme val="minor"/>
      </rPr>
      <t>The button “View details” shall be renamed to “Shortlist decision”. Next to it a new button - “Schedule Interview” - shall be introduced.This new button will have the same window as the current separate window/stage “Schedule Interview” with few modifications as described in the next paragraph.</t>
    </r>
    <r>
      <rPr>
        <sz val="8"/>
        <color theme="1"/>
        <rFont val="Calibri"/>
        <family val="2"/>
        <scheme val="minor"/>
      </rPr>
      <t> </t>
    </r>
  </si>
  <si>
    <t>Status 30/04/13</t>
  </si>
  <si>
    <t xml:space="preserve">    Ch.4,5,6 ADJUSTMENTS</t>
  </si>
  <si>
    <t xml:space="preserve">Ch.4,5 </t>
  </si>
  <si>
    <t>Engagement  chanded to Regime in Screening ( and throughout the app)</t>
  </si>
  <si>
    <t>Datagridview-sorted by Last_Name by  default; Posibility to sort by DOB-YMD</t>
  </si>
  <si>
    <t>Default sorting order to be preserved in Screening (and for  any window displaying candidates under processing)</t>
  </si>
  <si>
    <t>Screen as a group: should not be allowed for candidates beyond screening stage or the ones  negatively screened.</t>
  </si>
  <si>
    <t>Screen all positions doesn't color the records in the new status</t>
  </si>
  <si>
    <t>Deal with the last record displayed in datagridviews- Error msg</t>
  </si>
  <si>
    <t xml:space="preserve">HRO remarks for Panel: All remarks added by HRO should be visible with HRO : and all should be displayed fully if don’t have "Conditionaly" etc….(Conditionally, Positively, Negatively) should be displayed only the last one. </t>
  </si>
  <si>
    <t>Enlarge the field  for remarks (nr of characters)</t>
  </si>
  <si>
    <t>Ch.6 Shortlisting</t>
  </si>
  <si>
    <t>Fix filter of Not Processed candidates; NotProcessed changed to Not Marked and means all candidates still in Screening statutes, without any further processing on them</t>
  </si>
  <si>
    <t>NS automatically should work on initial candidates displayed caselot  (NS = NotShortlisted)</t>
  </si>
  <si>
    <t>NS automatically:the button should not be enabled if contracted displayed are shorlisted</t>
  </si>
  <si>
    <t>NotProcessed</t>
  </si>
  <si>
    <t>Filters should work on ALL caselot if this is current, or on current position</t>
  </si>
  <si>
    <t xml:space="preserve">(need to expose the current logic for PM, indentify the functions involved and their logic, then modify the logic by including tests for PM and for HROM; </t>
  </si>
  <si>
    <t>Elements of the logic</t>
  </si>
  <si>
    <t>PM:</t>
  </si>
  <si>
    <t>m_intPositionId &lt;&gt;0</t>
  </si>
  <si>
    <t>GetMemberID()</t>
  </si>
  <si>
    <t>HRM</t>
  </si>
  <si>
    <t>m_intPositionId&lt;&gt; 0 or m_intPositionId = 0</t>
  </si>
  <si>
    <t>Functions involved</t>
  </si>
  <si>
    <t>PM</t>
  </si>
  <si>
    <t>ShowPosition</t>
  </si>
  <si>
    <t>ShowPositionDetails</t>
  </si>
  <si>
    <t>proc_GetPositions_By_PanelID_PositionID</t>
  </si>
  <si>
    <t>FillDataSpecificPositions</t>
  </si>
  <si>
    <t>GetMemberID</t>
  </si>
  <si>
    <t>(Rezolva ulterior m_memberId = 0 in CandidateChangedStatus)</t>
  </si>
  <si>
    <t>De testat</t>
  </si>
  <si>
    <t>UpdateDisplayUnShortListed</t>
  </si>
  <si>
    <t>UndoNotShortListCandidate</t>
  </si>
  <si>
    <t xml:space="preserve"> RemoveFromNotShortList(CInt(dgw_Candidates.CurrentRow.Cells("ID_Candidate").Value),</t>
  </si>
  <si>
    <t>De corectat si astea:</t>
  </si>
  <si>
    <t>Screening</t>
  </si>
  <si>
    <t>Foloseste pt repozitionare si preluare ID_Candidate, ID_Postion, m_intCurrIndex; Lucreaza cu el in zona de update/Filter Candidates dupa ce se face screeningul .</t>
  </si>
  <si>
    <t>Afiseaza remarci pt Candidatul curent si pe filtre Negative, Positive, Conditional</t>
  </si>
  <si>
    <t>Corecteaza in msg "All" cu "All candidates"</t>
  </si>
  <si>
    <t>"They can be…" with "They will be only from the group having…."</t>
  </si>
  <si>
    <t>Verif procedura stocata pt NS sa actualizeze doar pt ce vine de pe o singura prioritate pe Contractat</t>
  </si>
  <si>
    <t>Change here the application name when you publish:</t>
  </si>
  <si>
    <t>NG04ecfyYDg=</t>
  </si>
  <si>
    <t>Fixed</t>
  </si>
  <si>
    <t>Get back here and double check</t>
  </si>
  <si>
    <t>1. Config TFS</t>
  </si>
  <si>
    <t>2. Izolare cont agent SQL Server 2008</t>
  </si>
  <si>
    <t xml:space="preserve">3. SP send email, SP uri cu cursoare; </t>
  </si>
  <si>
    <t>4. ReturnValue, OUTPUT in SQL Server 2008</t>
  </si>
  <si>
    <t xml:space="preserve">5. Review SP uri pt Ch. 4, 5, 6, 7 </t>
  </si>
  <si>
    <t>6. Email Anita-scos inregistrari tip NonSelected cu candidati care au aplicat pe o pozitie ce a fost apoi Discarded….</t>
  </si>
  <si>
    <t>7. ImportApplications: include in comments Andrei Ch. 4/4.2…..</t>
  </si>
  <si>
    <t>8. Scos toate cu Andrei-revizie cod, sa arate bine in contextul general</t>
  </si>
  <si>
    <t>Discarded candidates in the report of NonSelected Candidates All Priorities</t>
  </si>
  <si>
    <t>Import applications:</t>
  </si>
  <si>
    <t>Mai crapa si aici:</t>
  </si>
  <si>
    <t>Can appear if the file is open!</t>
  </si>
  <si>
    <t>Scrie cod de inchidere a fisierului dupa ce e procesat; Acum trebuie deschis si inchis manual pentru a evita aceste fenomene!</t>
  </si>
  <si>
    <t>System.Runtime.InteropServices.COMException was caught</t>
  </si>
  <si>
    <t xml:space="preserve">  ErrorCode=-2146822347</t>
  </si>
  <si>
    <t xml:space="preserve">  HelpLink=wdmain11.chm#25421</t>
  </si>
  <si>
    <t xml:space="preserve">  Message=The requested member of the collection does not exist.</t>
  </si>
  <si>
    <t xml:space="preserve">  Source=Microsoft Word</t>
  </si>
  <si>
    <t xml:space="preserve">  StackTrace:</t>
  </si>
  <si>
    <t xml:space="preserve">       at Microsoft.Office.Interop.Word.Bookmarks.get_Item(Object&amp; Index)</t>
  </si>
  <si>
    <t xml:space="preserve">       at AppFormParser.CAppFormParser.ParseAppForm() in D:\Projects\Isr\Source\AppFormParser\AppFormParser\CAppFormParser.vb:line 173</t>
  </si>
  <si>
    <t xml:space="preserve">  InnerException: </t>
  </si>
  <si>
    <t>Rescris mesaj aici:</t>
  </si>
  <si>
    <t>ProcessCandidateDatabase</t>
  </si>
  <si>
    <t>Rezolva azi problema trimiterii de emailuri din HRO</t>
  </si>
  <si>
    <t>Gabita: sterge folderul Denmark si schimba numele lui Denmark1</t>
  </si>
  <si>
    <t xml:space="preserve">Review </t>
  </si>
  <si>
    <t>If (Not blnMultipleAppForms)</t>
  </si>
  <si>
    <t>Rezolva din problemele Rezarta</t>
  </si>
  <si>
    <t>Scoate If urile astea si trateaza situatiile fara ele</t>
  </si>
  <si>
    <t>Pregateste decont VanBreda si tip factura avion engleza</t>
  </si>
  <si>
    <t xml:space="preserve">in ideea iesirii elegante din secventa de </t>
  </si>
  <si>
    <t xml:space="preserve">functii ce se apeleaza pana la nivelul maxim </t>
  </si>
  <si>
    <t xml:space="preserve">ce a initiat procesarea </t>
  </si>
  <si>
    <t>SetCandidatesGridColumns</t>
  </si>
  <si>
    <t>Rescris mesaj aici :</t>
  </si>
  <si>
    <t>Unify the format of error msg from Try-Catch with this one:</t>
  </si>
  <si>
    <t>Objectives:</t>
  </si>
  <si>
    <t>Include  app form file name in messages</t>
  </si>
  <si>
    <t>SQL Server Error captured</t>
  </si>
  <si>
    <t xml:space="preserve"> MsgBox("Duplicate candidate could not be removed from database and returned this error: " &amp; vbNewLine _</t>
  </si>
  <si>
    <t>Display a list of not processed app forms with links to respective forms, to be open and adjusted manually</t>
  </si>
  <si>
    <t xml:space="preserve">                   &amp; "Please contact your database administrator and show this error in a print screen" &amp; vbNewLine _</t>
  </si>
  <si>
    <t xml:space="preserve">                   &amp; ex.ToString, MsgBoxStyle.OkOnly, MsgBoxStyle.Critical)</t>
  </si>
  <si>
    <t>Verify if a new folder based on Country is created for Contracted/Seconded for the valid app forms.</t>
  </si>
  <si>
    <t xml:space="preserve">Verify the path up to saving for valid files </t>
  </si>
  <si>
    <t>Unify print screens in one form</t>
  </si>
  <si>
    <t>Verify the path up to saving for invalid files</t>
  </si>
  <si>
    <t>Throw New vs MsgBox(ex.ToString)</t>
  </si>
  <si>
    <t>ex.Message  ----ex.ToString</t>
  </si>
  <si>
    <t>Alternatives</t>
  </si>
  <si>
    <t>Code for Cancel in FInvalidForm</t>
  </si>
  <si>
    <t>MessageBox.Show("The candidate already exist in the database." &amp; vbNewLine &amp;</t>
  </si>
  <si>
    <t xml:space="preserve">                                            "Press Yes to delete the existing candidate and replace him/her with the new application form." &amp; vbNewLine &amp;</t>
  </si>
  <si>
    <t>Studiaza licitatii proiecte arhitectura sw</t>
  </si>
  <si>
    <t xml:space="preserve">                                            "Press No to leave the existing candidate and discard the new application form.",</t>
  </si>
  <si>
    <t xml:space="preserve">                                         "International Staff Recruitment", MessageBoxButtons.YesNo,</t>
  </si>
  <si>
    <t xml:space="preserve">                                         MessageBoxIcon.Error)</t>
  </si>
  <si>
    <t>Information</t>
  </si>
  <si>
    <t xml:space="preserve"> MessageBox.Show("The duplicate candidate was removed from the database.",</t>
  </si>
  <si>
    <t xml:space="preserve">                                        "International Staff Recruitment", MessageBoxButtons.OK,</t>
  </si>
  <si>
    <t xml:space="preserve">                                         MessageBoxIcon.Information)</t>
  </si>
  <si>
    <t>Logical error</t>
  </si>
  <si>
    <t>MessageBox.Show("The duplicate candidate could not be removed from the database." &amp; vbNewLine _</t>
  </si>
  <si>
    <t xml:space="preserve">                                         &amp; "Please contact the database administrator with a print screen of this error",</t>
  </si>
  <si>
    <t>MessageBox.Show("Candidate could not be inserted in the database." &amp; vbNewLine _</t>
  </si>
  <si>
    <t xml:space="preserve">                          &amp; "Please contact your database administrator and show this error in a print screen" &amp; vbNewLine _</t>
  </si>
  <si>
    <t xml:space="preserve">                          &amp; ex.Message,</t>
  </si>
  <si>
    <t xml:space="preserve">                          "International Staff Recruitment", MessageBoxButtons.OK,</t>
  </si>
  <si>
    <t xml:space="preserve">                          MessageBoxIcon.Error)</t>
  </si>
  <si>
    <t>MsgBox("FInterviewDetails: Could not get scheduled interviews because of a database error. " &amp; vbNewLine _</t>
  </si>
  <si>
    <t xml:space="preserve">                 &amp; "Please contact your database administrator and show this error in a print screen" &amp; vbNewLine _</t>
  </si>
  <si>
    <t xml:space="preserve">                  &amp; ex.ToString, MsgBoxStyle.OkOnly, MsgBoxStyle.Critical)</t>
  </si>
  <si>
    <t>proc_GetPanelMembersCrossPanel_By_PanelIDs</t>
  </si>
  <si>
    <t>involved in displaying panel members in FInterviewDetails.ShowScheduledInterviewsPanelMembers</t>
  </si>
  <si>
    <t>(see 'Andrei: I comment here as I don't understand the role of "ID_PanelRef and where is taken from)</t>
  </si>
  <si>
    <t xml:space="preserve">m_intPositionId avea o valoare initiala de </t>
  </si>
  <si>
    <t xml:space="preserve">4688 ( EK 10015) dupa care s-a facut click pe combo si in procesul de actualizare date s-a ajuns </t>
  </si>
  <si>
    <t>cu indexul inregistrarii selectate la 3 pt EK 10016. Care a fost mecanismul prin care s-a ajuns la inreg. 3 si nu la inreg. 0 la incarcare</t>
  </si>
  <si>
    <t xml:space="preserve"> asa cum e normal. Datorita diferentei de index de pozitie ( Poz. Initiala = 4688, Poz. Noua = 4689) se face actualizarea pe pozitia nou accesata, ceea ce e OK. </t>
  </si>
  <si>
    <t xml:space="preserve">Problema apare cand dupa incarcare se face implicit pozitionarea pe prima inregistrare cand din nou avem eveniment RowEnter. </t>
  </si>
  <si>
    <t>Daca revin de pe EK 10016 pe EK 10015, dgw se duce la incarcare pe ultima inregistrare ce a fost selectata anterior, in cazul de fata intCandidateId = 2941 ce a fost scanat conditional.</t>
  </si>
  <si>
    <t>Fig.1</t>
  </si>
  <si>
    <t>Acum se face si actualizarea pozitiei cu atribuirea folosind valoarea curenta din dgw, fapt ce forteaza intrarea intr-un nou RowEnter event!</t>
  </si>
  <si>
    <t>Fig.2</t>
  </si>
  <si>
    <t>Se pare ca ce forteaza de fapt intrarea intr-un alt RowEnter event este atribuirea finala prin care se numara inregistrarile noii pozitii afisate, fapt ce pozitioneaza cursorul pe prima inregistrare curenta a dgw.</t>
  </si>
  <si>
    <t>Fig.3</t>
  </si>
  <si>
    <t>Cursorul s-a pozitionat pe a 4a inregistrare!?!</t>
  </si>
  <si>
    <t>Selectam inregistrarea cu intCandidateId = 2941. Se observa ca intai se trece prin inregistrarea anterioara:</t>
  </si>
  <si>
    <t>Atribuirea e OK aici, deja e pozitia 4688</t>
  </si>
  <si>
    <t>Inregistrarea urmatoare pe care se ajunge e cea cu intCandidateId = 4217. E clar ca obiectul dgw merge din inregistrare in inregistrare pana ajunge la noua selectie.</t>
  </si>
  <si>
    <t>Nu s-a salvat panelul din care fac parte -pt ca atunci era comentata salvarea panelului, am spus ca nu apare panel in procesul de screening, ceea ce era gresit!</t>
  </si>
  <si>
    <t>Incarcare initiala din alegere cmbCFC:</t>
  </si>
  <si>
    <t>Totii candidatii apar nefiltrati:</t>
  </si>
  <si>
    <t xml:space="preserve">Pozitionare pe prima inregistrare intCandidateId = 4304, intPositionId = 4932, FirstName =   Mihalis                                     LastName =   Ignats       OK vezi mai sus.                </t>
  </si>
  <si>
    <t>Actualizare pozitie: 0-4932 (initial 0 pt ca a fost lansare aplicatie)</t>
  </si>
  <si>
    <t>Schimbat referinta pt intPositionId = 4688; Initial nu se face actualizarea pozitiei la incarcare:</t>
  </si>
  <si>
    <t>Noul numar de candidati la filtrare: 74</t>
  </si>
  <si>
    <t>Dupa incarcare, se presupune ca suntem pe pozitia EK 10015, insa remarca e de pe pozitia EK 10352!?!</t>
  </si>
  <si>
    <t xml:space="preserve">Verificam remarcile pt Tiago da Rocha si denumirea panelului care a salvat-o. intCandidateId = 2941; </t>
  </si>
  <si>
    <t xml:space="preserve"> Aceasta nici nu exista in CFC 23 (curent) ci in CFC 25! Cum a ajuns sa fie salvata ca remarca pt intCandidateId = 2941?</t>
  </si>
  <si>
    <t>Selectie intCandidateId = 4217:</t>
  </si>
  <si>
    <t>Se face in primul rand actualizare la intCandidateId = 2941; Se actualizeaza pozitia remanenta 4932 la 4688.</t>
  </si>
  <si>
    <t>Dezvoltare aplicatii baze de date</t>
  </si>
  <si>
    <t>Know How tehnic ( cod, T-SQL)</t>
  </si>
  <si>
    <t>A</t>
  </si>
  <si>
    <t>Cunoastere amanuntita business implementat</t>
  </si>
  <si>
    <t>B</t>
  </si>
  <si>
    <t>Preluare aplicatie dezvoltata (1-2 ani)</t>
  </si>
  <si>
    <t>A=OK</t>
  </si>
  <si>
    <t>B-necesita f mult timp pt asimilare; generator de erori, procesare gresita date-bugs; process iterativ care poate dura 6-12 luni in cazul aplicatiilor complexe</t>
  </si>
  <si>
    <t>Mecanismele logice implementate sunt in general f complicate, intelegerea lor necesita studiu indelungat si f mult timp cu Debuggerul!.</t>
  </si>
  <si>
    <t>Structura de tabele poate fi pseudo-relationala, ceea ce poate crea probleme mari in redarea situatiilor reale a datelor ( vezi Tbl_Isr_Remarks fara nici o PK , relationat cu INNER JOIN cu Tbl_Isr_Candidates si restul)- obtinem in cel mai bun caz 7 inregistrari, dar suprapuse, in realitate sun</t>
  </si>
  <si>
    <t>4 inregistrari pt ID_Candidate = 4217!  Daca nu acordam suficienta atentie relatiilor de tip INNER JOIN obtinem 28 inregistrari = 4remarci x7 membri in panel</t>
  </si>
  <si>
    <t>Pana la urma am reusit sa obtin 4 inregistrari prin combinari de INNER JOIN si LEFT OUTER JOIN.</t>
  </si>
  <si>
    <t>A se controla f bine evenimentul RowEnter al DataGridView si a nu se folosi pentru actualizari in interiorul acestui eveniment atribuiri care implica de fapt reintrarea in acest eveniment.</t>
  </si>
  <si>
    <t>Stiinta vs Religie</t>
  </si>
  <si>
    <t>Stiinta =&gt; spatiu de ganduri specifice ( Egregor)-S1</t>
  </si>
  <si>
    <t xml:space="preserve"> m_intPositionId = dgw_Candidates.Item("ID_Position", e.RowIndex).Value</t>
  </si>
  <si>
    <t>Religie=&gt;S2</t>
  </si>
  <si>
    <t>S1 coincide pe portiuni f mici cu S2!( de aceea nici nu comunica-difera semantica folosita!); In S1 se vorbeste despre lucruri comune, pe care toti, dar mai ales cei putin educati le pot intelege: Rai-Iad, Rai = Poiana frumoasa ( Dumnezeu o arata unui om simplu-spusa de Pr.Cleopa- unui om educat, complicat output-ul tb sa fie altfel; De fapt, omul prin rugaciune, meditatie etc</t>
  </si>
  <si>
    <t xml:space="preserve">acceseaza si comanda tipul OUTPUT-ului ( vezi Tom Campbell). Totul este disponibil, </t>
  </si>
  <si>
    <t>noi functie de nivelul gandurilor comandam OUTPUT-ul !</t>
  </si>
  <si>
    <t>Fiecare om are un spatiu de ganduri S care concide mai mult sau mai putin cu S1, S2 si S3 ( alte ganduri, cele inferioare, tentatii etc). Secretul este control gandurilor in spatiul S al fiecaruia, ai. S sa nu devina S3!</t>
  </si>
  <si>
    <t>Parintii in general sunt feriti prin accesarea S2 de accederea cumva a spatiului S3, dar pot ajunge si acolo ( vezi cazuri de ratacire) Totul aici poate fi tratat cu teoria mecanicii cuantice + Tom Campbell.</t>
  </si>
  <si>
    <t>Despre inlantuirea cunostintelor</t>
  </si>
  <si>
    <t>Reia PMP vs PRINCE ?</t>
  </si>
  <si>
    <t>Instrum necesare unui bun proces de dezvoltare:</t>
  </si>
  <si>
    <t>VS, SQL Server, WinMerge, Total Commander, Applications.bat</t>
  </si>
  <si>
    <t>Timp: alocat configurarilor, crearii .bat etc.</t>
  </si>
  <si>
    <t>SQLAssistant sau Tools de la RedGate</t>
  </si>
  <si>
    <t>Atentie cand preiei  o aplicatie ce nu ai dezvoltat-o impreuna cu stakeholderii si asteptarile lor. PM ul ar trebui sa corecteze aceste asteptari. Eu nu am avut PM u sa lupte in sensul asta !</t>
  </si>
  <si>
    <t>(probabil cauza principala a lobby-ului pt terminarea contractului a fost inexistenta unui PM u adevarat ca si contrapondere aici….)</t>
  </si>
  <si>
    <t>Reia jurnalele din urma.</t>
  </si>
  <si>
    <t>Parcurs candidat:</t>
  </si>
  <si>
    <t>ITIL F, ITIL I (SS)</t>
  </si>
  <si>
    <t xml:space="preserve">PMP </t>
  </si>
  <si>
    <t>PRINCE2 F, PRINCE2 P</t>
  </si>
  <si>
    <t>ProcessOneApplicationForm:</t>
  </si>
  <si>
    <t>Process_one_application_form(intCfcId, strCfc, strFileName, astrFileNames)</t>
  </si>
  <si>
    <t>1.ProcessApplicationForm ( strFileName, intCfcId, colAppFormData, colAppFormDataTypes, colAppFormErrData, blnMultipleAppForms)</t>
  </si>
  <si>
    <t>1.1. ParseApplicationForm(strFileName, colAppFormData, colAppFormDataTypes)</t>
  </si>
  <si>
    <t>1.1.1  objAppFormParser = New AppFormParser.CAppFormParser()</t>
  </si>
  <si>
    <t>1.1.2 objAppFormParser.FileName = strFileName</t>
  </si>
  <si>
    <t>1.1.3 objAppFormParser.FormSchema = APPLICATION_FORMS_SCHEMA_FILE_NAME</t>
  </si>
  <si>
    <t>1.1.4 objAppFormParser.ParseAppForm()</t>
  </si>
  <si>
    <t>ParseAppForm()</t>
  </si>
  <si>
    <t>ParseFormSchema()</t>
  </si>
  <si>
    <t>m_colAppFormFields = New List(Of CFieldDefinition)</t>
  </si>
  <si>
    <t>m_colAppFormDataTypes = New Dictionary(Of String, Type)</t>
  </si>
  <si>
    <t>objSchemaReader = XmlReader.Create(m_strAppFormSchemaFileName)</t>
  </si>
  <si>
    <t>objWordServer = New Word.Application()</t>
  </si>
  <si>
    <t>objDocument = objDocuments.Open(strFileTitle,</t>
  </si>
  <si>
    <t xml:space="preserve">                                            False,</t>
  </si>
  <si>
    <t xml:space="preserve">                                            "",</t>
  </si>
  <si>
    <t xml:space="preserve">                                            Word.WdOpenFormat.wdOpenFormatAuto)</t>
  </si>
  <si>
    <t>1.1.5 colAppFormData = objAppFormParser.Data</t>
  </si>
  <si>
    <t>1.1.6 colAppFormDataTypes = objAppFormParser.DataTypes</t>
  </si>
  <si>
    <t>1.2. OverwriteAppFormInvalidData(colAppFormData)</t>
  </si>
  <si>
    <t>1.3. OverwriteAppFormData(colAppFormData, strFileName, blnMultipleAppForms)</t>
  </si>
  <si>
    <t>1.4. colAppFormErrData = objAppFormValidator.ValidateFormFields(intCfcId, colAppFormData, colAppFormDataTypes)</t>
  </si>
  <si>
    <t>If (colAppFormErrData.Count &gt; 0) Then</t>
  </si>
  <si>
    <t>2. ProcessApplicationFormInvalidData</t>
  </si>
  <si>
    <t>Exit Sub</t>
  </si>
  <si>
    <t>Else</t>
  </si>
  <si>
    <t>3. BuildApplicationFormRegisteredPath(strFileName, blnMultipleAppForms, strCfc)</t>
  </si>
  <si>
    <t>4. ProcessCandidateDatabase(colAppFormData, strAppFormDstPath, intCfcId, blnMultipleAppForms)</t>
  </si>
  <si>
    <t>5. MoveApplicationForm(strFileName, False, strCfc)</t>
  </si>
  <si>
    <t>End If</t>
  </si>
  <si>
    <t>Process multiple application forms</t>
  </si>
  <si>
    <t>For each strFileName in astrFileNames</t>
  </si>
  <si>
    <t>1. ProcessApplicationForm(strFileName, intCfcId, colAppFormData, colAppFormDataTypes, colAppFormErrData, blnMultipleAppForms)</t>
  </si>
  <si>
    <t>Daca crapa aici, iese cu Continue For ( trece la urmatorul fisier) si scrie fisierul crapat intr-o lista de fisiere cu erori de editare</t>
  </si>
  <si>
    <t xml:space="preserve">(if crushes somewhere here, should go out elegantly, without breaking the process and messages should be to the point where </t>
  </si>
  <si>
    <t>La sf. ar putea afisa o lista cu linkuri formata din toate fisierele care nu au putut fi procesate si care ar trebui abordate unul cate unul ….</t>
  </si>
  <si>
    <t>the crush happened)</t>
  </si>
  <si>
    <t>Issues:</t>
  </si>
  <si>
    <t>Import file</t>
  </si>
  <si>
    <t>Crash</t>
  </si>
  <si>
    <t>File disapearing from initial folder, not in the destination folder either; Saved in the database</t>
  </si>
  <si>
    <t>Continue For</t>
  </si>
  <si>
    <t xml:space="preserve">Solution: </t>
  </si>
  <si>
    <t>Good control on messaging about  exceptions when they happen and meaningful messages to the users</t>
  </si>
  <si>
    <t>Also, remove misleading messages</t>
  </si>
  <si>
    <t>4.ProcessCandidateDatabase(colAppFormData, strAppFormDstPath, intCfcId, blnMultipleAppForms)</t>
  </si>
  <si>
    <t>Mesaje eroare</t>
  </si>
  <si>
    <t>5. MoveApplicationForm(strFileName, blnMultipleAppForms, strCfc)</t>
  </si>
  <si>
    <t xml:space="preserve"> If (Not blnMultipleAppForms) Then</t>
  </si>
  <si>
    <t xml:space="preserve">                MessageBox.Show("Missing or Incorrect application form format!" &amp; vbNewLine &amp; _</t>
  </si>
  <si>
    <t>MessageBox.Show("Missing or Incorrect application form format!" &amp; vbNewLine &amp; _</t>
  </si>
  <si>
    <t>Next strFileName</t>
  </si>
  <si>
    <t xml:space="preserve">                                    "Internal error : " &amp; Ex.Message,</t>
  </si>
  <si>
    <t xml:space="preserve">                                "Internal error : " &amp; Ex.Message,</t>
  </si>
  <si>
    <t xml:space="preserve">                                "International Staff Recruitment",</t>
  </si>
  <si>
    <t xml:space="preserve">                            "International Staff Recruitment",</t>
  </si>
  <si>
    <t xml:space="preserve">                                MessageBoxButtons.OK,</t>
  </si>
  <si>
    <t xml:space="preserve">                            MessageBoxButtons.OK,</t>
  </si>
  <si>
    <t xml:space="preserve">                                MessageBoxIcon.Error)</t>
  </si>
  <si>
    <t xml:space="preserve">                            MessageBoxIcon.Error)</t>
  </si>
  <si>
    <t>Scrie aici:</t>
  </si>
  <si>
    <t>Events improved with messages</t>
  </si>
  <si>
    <t>If (Not blnResult) Then</t>
  </si>
  <si>
    <t>FInvalidForm/btnOK_Click</t>
  </si>
  <si>
    <t>MsgBox "A file could not be processed and was added to the list of unprocessed files"……</t>
  </si>
  <si>
    <t>Continue for</t>
  </si>
  <si>
    <t>Introdu aici blnResult = ParseApplicationForm(strFileName, colAppFormData, colAppFormDataTypes)</t>
  </si>
  <si>
    <t>si fol blnResult si mai jos:</t>
  </si>
  <si>
    <t>Scrie aici daca apare eroare ( pt ca fisierul cu schema e deschis si ar trebui inchis); Se inchide mai jos</t>
  </si>
  <si>
    <t>Pune Breakpoint pe rutina de parsare; aici crapa daca documentul e completat in afara zonelor din template etc…</t>
  </si>
  <si>
    <t>Aici se parseaza dupa schema…Pune breakpoint si trateaza cu Try-Catch daca e necesar</t>
  </si>
  <si>
    <t>Scrie mesaj de eroare explicativ aici (ParseAppForm):</t>
  </si>
  <si>
    <t>Rezolva eroarea asta tampita ( cine forteaza sa incarce de pe C:\Users……?)</t>
  </si>
  <si>
    <t>Produce asta mai sus</t>
  </si>
  <si>
    <t xml:space="preserve">Aici crapa la campul "FirstPriority"(L173) Adauga mesaje aici </t>
  </si>
  <si>
    <t>Rezolva erorarea asta:</t>
  </si>
  <si>
    <t>Cauza erorii: campul in care tb sa se scrie nu a fost folosit, s-a scris pe langa sau chiar nu exista! Trateaza aici cu Message</t>
  </si>
  <si>
    <t>Aruncata cu Throw New si la niv urmator</t>
  </si>
  <si>
    <t>Rezolva erorile astea:</t>
  </si>
  <si>
    <t>Msg dupa click OK in FInvalidData: "The candidate is about to be discarded; Press OK to continue, Cancel to Cancel"</t>
  </si>
  <si>
    <t>Urmata de asta:</t>
  </si>
  <si>
    <t>Am dat Cancel mai sus si apare prostia asta:</t>
  </si>
  <si>
    <t>Remove candidate from DB-Errors</t>
  </si>
  <si>
    <t>Done!</t>
  </si>
  <si>
    <t>A mers pana aici:</t>
  </si>
  <si>
    <t>Totul a fost bine pana aici; Cream validatorul de campuri aici:</t>
  </si>
  <si>
    <t>Validarea campurilor din formular; Se construieste un camp eroare pe langa campul initial:</t>
  </si>
  <si>
    <t>In urma validarii s-au extras doua campuri cu erori:</t>
  </si>
  <si>
    <t>Procesarea formularului de aplicatie incheiata cu success:</t>
  </si>
  <si>
    <t>Inchiderea obiectului de procesare:</t>
  </si>
  <si>
    <t>Mers bine pana aici: initializare obiect FInvalidData; urmeaza afisare</t>
  </si>
  <si>
    <t>Afisarea formei de corectare FInvalidData:</t>
  </si>
  <si>
    <t>A crapat cu asta:</t>
  </si>
  <si>
    <t>Mareste camp neafisat aici(Bug?); Cu ce se identifica prima pozitie pentru corectie: din formular scoatem titlul pozitiei</t>
  </si>
  <si>
    <t>(Prosecutor EK 0543) - Neafisat in dreapta; La fel si pt poz a doua; Tb. Corectat cu o pozitie cu acelasi nume si cod diferit</t>
  </si>
  <si>
    <t xml:space="preserve">din nomenclatorul actualizat!=&gt; Prosecutor, EK 10092, </t>
  </si>
  <si>
    <t xml:space="preserve">Second priority: EK 10153 ( Legal Officer at Mitrovica Court Level) </t>
  </si>
  <si>
    <t>Click OK pt procesare finala:</t>
  </si>
  <si>
    <t>Validare formular aplicatie: inlocuire valori vechi cu valori nou alese:</t>
  </si>
  <si>
    <t xml:space="preserve">Totul e bine, validarea a fost facuta </t>
  </si>
  <si>
    <t>Verificare la descalificare</t>
  </si>
  <si>
    <t>Intrarea propriu-zisa in procedura de verificare la descalificare:</t>
  </si>
  <si>
    <t>Totul a fost OK, verificarea a intors True</t>
  </si>
  <si>
    <t>Constructie cale de salvare aplicatie procesata</t>
  </si>
  <si>
    <t>Cale construita:</t>
  </si>
  <si>
    <t>Actualizare form corectat?</t>
  </si>
  <si>
    <t>Salvare date in baza:</t>
  </si>
  <si>
    <t>Verifica daca exista duplicat in baza!</t>
  </si>
  <si>
    <t>A mers la campul cu DATE_BIRTH</t>
  </si>
  <si>
    <t>Zona unde poate crapa datorita parametrilor defecti transmisi in SP</t>
  </si>
  <si>
    <t>Totul a mers OK, candidatul nu exista in baza (RetVal = 0)</t>
  </si>
  <si>
    <t>Instantiere conexiune si salvare date candidat in baza (tranzactional); Studiaza asta!</t>
  </si>
  <si>
    <t>SP proc_InsertCandidate si parametri</t>
  </si>
  <si>
    <t>Mesaj: Import cu succes in baza! ( a se verifica)</t>
  </si>
  <si>
    <t>S-a facut insertie falsa! Candidatul nu este in baza!</t>
  </si>
  <si>
    <t>Debugg zona asta:</t>
  </si>
  <si>
    <t>Documentul a si fost mutat mai sus!?</t>
  </si>
  <si>
    <t>Documentul a fost mutat in noul folder:</t>
  </si>
  <si>
    <t>Breakpoint la inchidere obiect procesare formular ( verif ca se inchide intr-adevar)</t>
  </si>
  <si>
    <t>1. Golire paneluri 2-2013</t>
  </si>
  <si>
    <t>2 mari etape de depanare proces import</t>
  </si>
  <si>
    <t>2. Asignare 5 persoane la cateva paneluri goale-care? Katja</t>
  </si>
  <si>
    <t>I. Depanare pana la afisare forme pe ecran</t>
  </si>
  <si>
    <t>1. Parsare formular si extragere colAppFormData</t>
  </si>
  <si>
    <t>3. Rol membri HRO: membri HRO sau membri panel?-Katja</t>
  </si>
  <si>
    <t>2. Extragere colErrAppData</t>
  </si>
  <si>
    <t>4. Folosire exclusiva doar a panelurilor configurate</t>
  </si>
  <si>
    <t>3. Afisare forma invalida folosind colErrAppData</t>
  </si>
  <si>
    <t>5. Inactivare membri paneluri?</t>
  </si>
  <si>
    <t>Anita, Katja, Steven</t>
  </si>
  <si>
    <t>II. Procesare fiecare forma, salvare in baza si mutare fisier</t>
  </si>
  <si>
    <t>Modifica defaultCapacity pt astrFileNames la 20 in loc de 4.</t>
  </si>
  <si>
    <t>Gaseste toate Catch ex in FShortlistDetails fara msg</t>
  </si>
  <si>
    <t>Refa asta:</t>
  </si>
  <si>
    <t>Rezolva asta-Gabita?</t>
  </si>
  <si>
    <t>Rezolva bug-ul asta</t>
  </si>
  <si>
    <t>Nu functioneaza butonul Cancel pe FInvalidFormData</t>
  </si>
  <si>
    <t>Fa update la toti candidatii shortlistati de Anita ( eventual de ceilalti)-Adauga ID_Member_Panel in tabela de shortlistati</t>
  </si>
  <si>
    <t>Fol asta eventual</t>
  </si>
  <si>
    <t>Corectat aici</t>
  </si>
  <si>
    <t>Grazina-Change to current app</t>
  </si>
  <si>
    <t>Anita</t>
  </si>
  <si>
    <t>Can test again for Tom Hendriks</t>
  </si>
  <si>
    <t xml:space="preserve">Positions, Tbl_ISR_Positions_Adv, </t>
  </si>
  <si>
    <t>Implementeaza in Schedule Interview logica pt Panel Member</t>
  </si>
  <si>
    <t>Primele 10 paneluri pt primele 10 pozitii-active, restul inactive</t>
  </si>
  <si>
    <t>Review code for 30 min between interviews by default</t>
  </si>
  <si>
    <t>Review logic and mechanisms for CandidateDetails.MeetTechReq</t>
  </si>
  <si>
    <t>Test email sending</t>
  </si>
  <si>
    <t>IP Nikos before testing</t>
  </si>
  <si>
    <t>Other bugs from HRO</t>
  </si>
  <si>
    <t>Continua Ch.9</t>
  </si>
  <si>
    <t>Save, group new, altered SPs</t>
  </si>
  <si>
    <t>Refa asta cand e stabil totul</t>
  </si>
  <si>
    <t>Scoate secundele din format</t>
  </si>
  <si>
    <t>Schimba TypeOfTest cu PlaceOfTest-tb completat; Sau invers: PlaceOfTest ( resulta din combo) cu TypeOfTest</t>
  </si>
  <si>
    <t>Completeaza cu asta daca e nevoie in proc_GetScheduledForInterviewCandidates_By_Position_Priority</t>
  </si>
  <si>
    <t>,Convert(Nvarchar(10), Tbl_ISR_Interviews_Candidates.EndDateTimeScheduledInterviewTest, 103) AS DateTest</t>
  </si>
  <si>
    <t>Corecteaza conflict PlaceTest-TestNotes (incl in SP)</t>
  </si>
  <si>
    <t>Corecteaza afisarea [Date Test] si [Start Time Test]</t>
  </si>
  <si>
    <t>Remarks:</t>
  </si>
  <si>
    <t>Fa teste cu Shortlist-MeetTechReq (e nec afisarea ulterioara a valorilor salvate in tabel altundeva?)</t>
  </si>
  <si>
    <t>Code</t>
  </si>
  <si>
    <t>Tables</t>
  </si>
  <si>
    <t>Functions</t>
  </si>
  <si>
    <t>T-SQL</t>
  </si>
  <si>
    <t xml:space="preserve">there are no panels assigned during the screening </t>
  </si>
  <si>
    <t>Tbl_ISR_Remarks</t>
  </si>
  <si>
    <t>FCandidateRemarks_Load/LoadRemarks</t>
  </si>
  <si>
    <t>Scrie aici "Andrei:"</t>
  </si>
  <si>
    <t>FCandidateRemarks</t>
  </si>
  <si>
    <t>Fscreening</t>
  </si>
  <si>
    <t>CCommonActions.LoadRemarks</t>
  </si>
  <si>
    <t>proc_GetRemarks_By_CandidateID_PositionID (@ID_Candidate, @ID_Position, @ProcessCoordinatorRemark)</t>
  </si>
  <si>
    <t>Load panel remarks</t>
  </si>
  <si>
    <t>objFCandidateRemarks</t>
  </si>
  <si>
    <t>Load coordinator remarks</t>
  </si>
  <si>
    <t>CandidateRemarks</t>
  </si>
  <si>
    <t>CandidateId</t>
  </si>
  <si>
    <t>CCommonActions.LoadRemarksForPanelMembers</t>
  </si>
  <si>
    <t>proc_GetRemarks_By_CandidateID_PositionID_Customized(@P1, @P2, @P3)</t>
  </si>
  <si>
    <t>PanelId</t>
  </si>
  <si>
    <t>needed in SaveRemarks?</t>
  </si>
  <si>
    <t>FCandidateRemarks/LoadPanelRemarks</t>
  </si>
  <si>
    <t>SaveRemarksCoordinator?</t>
  </si>
  <si>
    <t>SaveRemarks</t>
  </si>
  <si>
    <t>proc_InsertRemarksCandidate</t>
  </si>
  <si>
    <t>PositionId</t>
  </si>
  <si>
    <t>SaveRemarksCoordinator</t>
  </si>
  <si>
    <t>proc_InsertRemarksCoordinator</t>
  </si>
  <si>
    <t>Screening, Remarks</t>
  </si>
  <si>
    <t>'move focus to the previous row index and do what is done when enter a new row</t>
  </si>
  <si>
    <t>Pastreaza focusul si comentariile pe randul curent!!!</t>
  </si>
  <si>
    <t xml:space="preserve"> ' Andrei: there are no panels assigned during the screening phase</t>
  </si>
  <si>
    <t>Reintrodu panels unde e necesar si sterge asta</t>
  </si>
  <si>
    <t xml:space="preserve"> e OK asa!</t>
  </si>
  <si>
    <t>1. Verifica afisare remarci Tiago.</t>
  </si>
  <si>
    <t>2. Principiu: Afisarea de remarci la selectie inreg. In dgw = Afisare remarci la selectie cu chkSelect + Screen ca grup pt un singur candidat!</t>
  </si>
  <si>
    <t>3. Vezi modul in care se salveaza/afiseaza remarcile la Screen de grup, Screen pe toate pozitiile sau Screen din CandidateDetails.</t>
  </si>
  <si>
    <t>4. Pune la loc salvare cu ID_Panel pt Remarks!</t>
  </si>
  <si>
    <t>CONT:</t>
  </si>
  <si>
    <t>RO22 CITI 0000 0007 0670 6003</t>
  </si>
  <si>
    <t>5. Schimba peste tot ( cod + SP) : Include cod pt campuri ProcessCoordinatorRemarks, CoordinatorEnterdRemarks</t>
  </si>
  <si>
    <t xml:space="preserve">Banca: </t>
  </si>
  <si>
    <t>Citibank Europe  plc  Dublin</t>
  </si>
  <si>
    <t>6. ShorlistDetails-Preia m_intPanelId din Screening si la fel in ferestrele urmatoare ale procesului de selectie.</t>
  </si>
  <si>
    <t>Suc. Romania</t>
  </si>
  <si>
    <t xml:space="preserve">7. Fa sa apara remarca "Conditionally Screened - This is a test of functionality." + sa apara cu numele Andrei Popovici; </t>
  </si>
  <si>
    <t>8. Se pastreaza remarci de pe inregistrarile anterioare. Corecteaza mecanismul .</t>
  </si>
  <si>
    <t>9. Corecteaza aiureala asta!</t>
  </si>
  <si>
    <t>1. Review SQL Server ( Q &amp; A tests on internet)</t>
  </si>
  <si>
    <t>Gaseste teste clasice cu tabele si creare de interogari</t>
  </si>
  <si>
    <t xml:space="preserve">Tranzactii </t>
  </si>
  <si>
    <t>Return value</t>
  </si>
  <si>
    <t>Error management</t>
  </si>
  <si>
    <t>Dynamic SQL</t>
  </si>
  <si>
    <t>INNER JOIN, OUTER JOIN</t>
  </si>
  <si>
    <t>Triggers</t>
  </si>
  <si>
    <t>Jobs</t>
  </si>
  <si>
    <t>Scriptare completa baza</t>
  </si>
  <si>
    <t>Adaugare autor la inceputul SP-model standard, vezi Isac</t>
  </si>
  <si>
    <t xml:space="preserve">10. La Screen grup si Screen pozitii fa sa stea pe prima inreg. Selectata. </t>
  </si>
  <si>
    <t>11. Corecteaza afisarea de remarci de pe prima inregistrare dupa ce are loc selectia de grup sau pozitii.</t>
  </si>
  <si>
    <t>12. Nu se salveaza nici o remarca in urma selectiei de grup ( si probabil nici dupa cea de pozitii)</t>
  </si>
  <si>
    <t>Modifica si salvarea remarcilor la screen de pozitii.</t>
  </si>
  <si>
    <t>Salvarea remarcilor ar tb sa se faca cu ProcessCoordinatorRemark = 1</t>
  </si>
  <si>
    <t xml:space="preserve">14. Finalizeaza Remarks,  impacheteaza Spuri </t>
  </si>
  <si>
    <t>2. Programare</t>
  </si>
  <si>
    <t>15. SP uri de screen in grup - tranzactionale; Adauga @ReturnValue in SP uri.</t>
  </si>
  <si>
    <t>OOP</t>
  </si>
  <si>
    <t>Clase</t>
  </si>
  <si>
    <t>JavaScript, jQuery</t>
  </si>
  <si>
    <t>Sterge logurile astea:</t>
  </si>
  <si>
    <t>Dezvoltare applicatii cu CodeSmith Generator</t>
  </si>
  <si>
    <t>Teste profi VB, ASP.NET</t>
  </si>
  <si>
    <t>Bani</t>
  </si>
  <si>
    <t>1. Copiaza PER, Comentarii, Apel-Trimis Brussels</t>
  </si>
  <si>
    <t>2. Proceseaza Van Breda</t>
  </si>
  <si>
    <t>3. Salveaza ce a decontat Van Breda</t>
  </si>
  <si>
    <t>4. Conditii pt o asig sanatate privata Van Breda</t>
  </si>
  <si>
    <t>3. SP din Users_Managment_Development</t>
  </si>
  <si>
    <t>5. Recupereaza 1000 Euro</t>
  </si>
  <si>
    <t>6. Functia lui Nusret pt Read-Only</t>
  </si>
  <si>
    <t>7. Copiaza AR rul cu date</t>
  </si>
  <si>
    <t>8. CV la ICC, Data Coordinator, .NET Developer -Eurodyn.</t>
  </si>
  <si>
    <t>Status 17/05/13</t>
  </si>
  <si>
    <t xml:space="preserve">      7.1 INTERVIEW SCHEDULE WINDOW</t>
  </si>
  <si>
    <t>7.1.1   To remove the column “Test Notes”.  </t>
  </si>
  <si>
    <t>7.1.2   To rename the column “Place Interview” to “Modality”. </t>
  </si>
  <si>
    <t>Vesko: generic user + psw to send emails from ISR outside (Nusret)</t>
  </si>
  <si>
    <t>7.1.3   To remove the table “Details of Interview” with all the values. </t>
  </si>
  <si>
    <t>Andrei, additional tasks added:</t>
  </si>
  <si>
    <t>Extend dgw_Candidates when containing form extends(similar to Shortlisting and Screening forms)</t>
  </si>
  <si>
    <r>
      <t>7.1.4</t>
    </r>
    <r>
      <rPr>
        <sz val="7"/>
        <color theme="1"/>
        <rFont val="Times New Roman"/>
        <family val="1"/>
      </rPr>
      <t xml:space="preserve">   </t>
    </r>
    <r>
      <rPr>
        <u/>
        <sz val="11"/>
        <color theme="1"/>
        <rFont val="Calibri"/>
        <family val="2"/>
        <scheme val="minor"/>
      </rPr>
      <t>Window “Interview Schedule Details”:</t>
    </r>
  </si>
  <si>
    <t>7.1.4.1 The title of this window has to be changed to “Schedule Interview for XXX {name of the candidate}”. </t>
  </si>
  <si>
    <t>7.1.4.2          To remove: “Panel” (name); “Date of birth”. </t>
  </si>
  <si>
    <t>7.1.4.3          When choosing the modality “in person in Brussels or Pristina” the following pop-up window appears: “To schedule the interview in person, you need to send an e-mail to HRO”. This notification window should not appear. Instead, HRO should automatically receive the notification about such modality (please see image below). </t>
  </si>
  <si>
    <t xml:space="preserve">1. To add in strBody: Position Reference:, Date:, Time: </t>
  </si>
  <si>
    <t>7.1.4.4     Start and end time of phone + test interview:  When a “Phone + Test” modality is chosen,  instead of “ date test” and “time test” fields there should be “start date” “ start time” and “end date” and “end time” of test added, which should then be included automatically in the invitation for interview (see image below) </t>
  </si>
  <si>
    <t>7.1.4.4      “Test notes” to be changed to “Type of test”. </t>
  </si>
  <si>
    <t xml:space="preserve">7.1.4.5      “Date Interview”: by default it should remain the same for all other candidates as for the first candidate . </t>
  </si>
  <si>
    <t>7.1.4.7.1.4      “Time Interview”: by default it should be 30 minutes interval between all the short-listed candidates. Time intervals of 5 minutes (and not of 1 minute) shall be shown in the drop-down menu of “Time Interview”.   </t>
  </si>
  <si>
    <t>Test the implementation</t>
  </si>
  <si>
    <t>7.1.4.7      “Remarks” window shall be down and not on the right side of the window. </t>
  </si>
  <si>
    <t xml:space="preserve">7.1.4.8      Window “Panel Members scheduled Interviews/Tests”: </t>
  </si>
  <si>
    <t>7.1.4.8.2          to be changed to “My interviews”;</t>
  </si>
  <si>
    <t>7.1.4.8.3          to be expanded after moving the “remarks” window down;</t>
  </si>
  <si>
    <t>7.1.4.8.4          to add columns“Position reference no” and “Position Title”;</t>
  </si>
  <si>
    <t>7.1.4.8.5          to remove field “Panel Members” from under “Panel Members scheduled Interviews/Tests” to “Position and Candidate Info” under “Position”;</t>
  </si>
  <si>
    <t>7.1.4.8.7.1.4           to display the interview schedule for future, i.e. from today onwards (no need to display the history of all the scheduled interviews); </t>
  </si>
  <si>
    <t>7.1.4.9      View panel schedule button:This enables panels to view or print the interview schedule with the contact details of shortlisted candidates. This button should be called “View/Print Interview schedule”. </t>
  </si>
  <si>
    <t>7.1.4.10  Error message “Empty fields …Field - Place Test was left empty…”: the wording “Place Test”to be changed to “Type of Test”. </t>
  </si>
  <si>
    <t>7.2  WINDOW “INTERVIEW COORDINATION”</t>
  </si>
  <si>
    <t>7.2.1      “Update Interview Status” form should be renamed to “ Interview Coordination”.</t>
  </si>
  <si>
    <t>7.2.2     To move column “Engagement” after columns “Name” and “DOB”.</t>
  </si>
  <si>
    <t>7.2.3 To change column “Engagement” to “Candidate Regime”.</t>
  </si>
  <si>
    <t xml:space="preserve">7.2.4      Add “country” column. </t>
  </si>
  <si>
    <t>7.2.5      Wording “Filters” to be removed from the upper left corner.</t>
  </si>
  <si>
    <t>7.2.6       Remarks: The whole invitation text should not be visible under remarks, there should only be a remark that a candidate has been invited for an interview on a certain date and time for position and who introduced it. </t>
  </si>
  <si>
    <t>7.2.7  Justification for withdrawn candidates:  candidates marked as "2.    Candidate withdrew his/her application or could not be reached"invitation, should automatically be assigned justification code “2” in the reports. </t>
  </si>
  <si>
    <t>When an “Interview rejected” is indicated for a candidate, an automatic email should be sent to panel notifying them of the rejection of the interview by the particular candidate</t>
  </si>
  <si>
    <t>FAdvancedInterviewDetails</t>
  </si>
  <si>
    <t xml:space="preserve"> SaveRemarksCoordinator</t>
  </si>
  <si>
    <t>txt_AddRemarks</t>
  </si>
  <si>
    <t>CCommonActions.LoadRemarks(txt_Previous_Remarks</t>
  </si>
  <si>
    <t>SaveOtherRemarks</t>
  </si>
  <si>
    <t>FCandidateDetails.vb</t>
  </si>
  <si>
    <t>btn_AddCoordinatorRemarks</t>
  </si>
  <si>
    <t>SaveRemarksCoordinator(m_intCandidateID, m_intPositionId, txt_AddCoordinatorsRemarks.Text)</t>
  </si>
  <si>
    <t>CCommonActions.LoadRemarks(txt_CoordinatorsRemarks,</t>
  </si>
  <si>
    <t>proc_GetRemarks_By_CandidateID_PositionID</t>
  </si>
  <si>
    <t>FReScheduleInterview.vb</t>
  </si>
  <si>
    <t>btn_SaveCoordinatorRemarks_Click</t>
  </si>
  <si>
    <t>SaveRemarksCoordinator(intCandidateId, intPositionId)</t>
  </si>
  <si>
    <t>FNotificationMail</t>
  </si>
  <si>
    <t>SaveRemarksCoordinator(m_intCandidateId, m_intPositionId, "Notification of Provisional Selection sent to candidate.")</t>
  </si>
  <si>
    <t>Corectii de facut in program:</t>
  </si>
  <si>
    <t>MCommonDefs</t>
  </si>
  <si>
    <t>Public Sub Sort(sortDirection)</t>
  </si>
  <si>
    <t xml:space="preserve">            Dim dgwColumn</t>
  </si>
  <si>
    <t xml:space="preserve">        End Sub</t>
  </si>
  <si>
    <t>Put this back</t>
  </si>
  <si>
    <t>Change here:</t>
  </si>
  <si>
    <r>
      <t xml:space="preserve">ISR-Partial list of tasks to be implemented; </t>
    </r>
    <r>
      <rPr>
        <b/>
        <sz val="12"/>
        <color rgb="FFFF0000"/>
        <rFont val="Calibri"/>
        <family val="2"/>
        <scheme val="minor"/>
      </rPr>
      <t>THE WHOLE CHAPTER IS REMOVED FROM THE REQUIREMENTS LIST</t>
    </r>
  </si>
  <si>
    <t xml:space="preserve">    8 WINDOW “SHORTLIST SCREENING” </t>
  </si>
  <si>
    <t>8.1    The title of this window has to be changed to “Shortlist Clearance”. </t>
  </si>
  <si>
    <t>8.2      All seconded candidates should be automatically cleared/screened positively and should not appear in the “Shortlist Clearance” window. </t>
  </si>
  <si>
    <t>11:30:00; Seconded candidates =&gt; Status 5 by default; What’s the next window they should appear? It means that SC (Seconded Candidates) once they pass the interview should automatically be cleared.</t>
  </si>
  <si>
    <t>8.3      To delete columns “Test Notes” and “Meet Tech Requirements”.   </t>
  </si>
  <si>
    <t>8.4      To add new columns “Screening decision” (2 values from the “Screening” stage can be displayed: “Conditional” or “Positive”) and “Reason”.  </t>
  </si>
  <si>
    <t>8.5      Add a new button down: “Clear all for this post”. This option would enable clearance/ positive screening of all the candidates who were short-listed for the same position; it’s a supplementary option in addition to individual screening. </t>
  </si>
  <si>
    <t>8.5      To remove the table “Candidate details” with professional experience and education. </t>
  </si>
  <si>
    <t>8.7  To insert the table “Not Shortlisted Candidates” in the current location of the table “Candidate details”. </t>
  </si>
  <si>
    <t>8.8  To include indicators of ratio between seconded and contracted down (where currently is a table “Not Shortlisted Candidates”).  </t>
  </si>
  <si>
    <t>8.9  To replace the button “Shortlist Screening” by 3 (three) buttons: a) “Cleared”, b) “Not cleared” and c) Check with the Panel”. </t>
  </si>
  <si>
    <t>8.10  To add new justification codes for negative shortlisting (“Not cleared”)</t>
  </si>
  <si>
    <t xml:space="preserve">a) “Sufficient qualified seconded candidates as decided by HRO”; </t>
  </si>
  <si>
    <t xml:space="preserve">b) “Sufficient qualified EU candidates as decided by HRO; </t>
  </si>
  <si>
    <t xml:space="preserve">c) “Candidate withdrew his application”; </t>
  </si>
  <si>
    <t>d) “Candidate does not meet the requirements as decided by HRO”.</t>
  </si>
  <si>
    <t>8.11   The reason should be visible under justification column and not under justification remarks in reports as it is currently </t>
  </si>
  <si>
    <t>Expand dgw_Candidates like for Screening</t>
  </si>
  <si>
    <t xml:space="preserve">    9 INTERVIEW RESULTS</t>
  </si>
  <si>
    <r>
      <t>9.1 “Interview Results” form should be renamed to “Interview and Selection Results” which should incorporate both forms.</t>
    </r>
    <r>
      <rPr>
        <sz val="8"/>
        <color theme="1"/>
        <rFont val="Calibri"/>
        <family val="2"/>
        <scheme val="minor"/>
      </rPr>
      <t> </t>
    </r>
  </si>
  <si>
    <r>
      <t>9.2 Instead of “Print evaluation grid” button a “Selection decision” button should be added. This new button will have the same window as the current separate window/stage “Selection”.</t>
    </r>
    <r>
      <rPr>
        <sz val="8"/>
        <color theme="1"/>
        <rFont val="Calibri"/>
        <family val="2"/>
        <scheme val="minor"/>
      </rPr>
      <t> </t>
    </r>
  </si>
  <si>
    <r>
      <t>9.3</t>
    </r>
    <r>
      <rPr>
        <sz val="7"/>
        <color theme="1"/>
        <rFont val="Times New Roman"/>
        <family val="1"/>
      </rPr>
      <t xml:space="preserve">   </t>
    </r>
    <r>
      <rPr>
        <sz val="11"/>
        <color theme="1"/>
        <rFont val="Calibri"/>
        <family val="2"/>
        <scheme val="minor"/>
      </rPr>
      <t>Window</t>
    </r>
    <r>
      <rPr>
        <u/>
        <sz val="11"/>
        <color theme="1"/>
        <rFont val="Calibri"/>
        <family val="2"/>
        <scheme val="minor"/>
      </rPr>
      <t>“Evaluation Grid”:</t>
    </r>
  </si>
  <si>
    <r>
      <t>9.3.1 Interview</t>
    </r>
    <r>
      <rPr>
        <b/>
        <sz val="11"/>
        <color theme="1"/>
        <rFont val="Calibri"/>
        <family val="2"/>
        <scheme val="minor"/>
      </rPr>
      <t xml:space="preserve"> steps under interview evaluation:  S</t>
    </r>
    <r>
      <rPr>
        <sz val="11"/>
        <color theme="1"/>
        <rFont val="Calibri"/>
        <family val="2"/>
        <scheme val="minor"/>
      </rPr>
      <t>hould be in this order:</t>
    </r>
    <r>
      <rPr>
        <sz val="8"/>
        <color theme="1"/>
        <rFont val="Calibri"/>
        <family val="2"/>
        <scheme val="minor"/>
      </rPr>
      <t> </t>
    </r>
  </si>
  <si>
    <t>Find this SP and Save it.</t>
  </si>
  <si>
    <t xml:space="preserve">-Interview held </t>
  </si>
  <si>
    <t xml:space="preserve">-Rejected invitation, </t>
  </si>
  <si>
    <t>-Not reachable,</t>
  </si>
  <si>
    <t>-Interview cancelled</t>
  </si>
  <si>
    <t>(see image below for how it is now)</t>
  </si>
  <si>
    <r>
      <t>9.3.2</t>
    </r>
    <r>
      <rPr>
        <sz val="7"/>
        <color theme="1"/>
        <rFont val="Times New Roman"/>
        <family val="1"/>
      </rPr>
      <t xml:space="preserve">     </t>
    </r>
    <r>
      <rPr>
        <sz val="11"/>
        <color theme="1"/>
        <rFont val="Calibri"/>
        <family val="2"/>
        <scheme val="minor"/>
      </rPr>
      <t xml:space="preserve">The check box “CPCC Review Required” should be removed. </t>
    </r>
    <r>
      <rPr>
        <sz val="8"/>
        <color theme="1"/>
        <rFont val="Calibri"/>
        <family val="2"/>
        <scheme val="minor"/>
      </rPr>
      <t> </t>
    </r>
  </si>
  <si>
    <r>
      <t>9.3.3</t>
    </r>
    <r>
      <rPr>
        <sz val="7"/>
        <color theme="1"/>
        <rFont val="Times New Roman"/>
        <family val="1"/>
      </rPr>
      <t xml:space="preserve">     </t>
    </r>
    <r>
      <rPr>
        <sz val="11"/>
        <color theme="1"/>
        <rFont val="Calibri"/>
        <family val="2"/>
        <scheme val="minor"/>
      </rPr>
      <t>Next to Comments add (optional)</t>
    </r>
    <r>
      <rPr>
        <sz val="8"/>
        <color theme="1"/>
        <rFont val="Calibri"/>
        <family val="2"/>
        <scheme val="minor"/>
      </rPr>
      <t> </t>
    </r>
  </si>
  <si>
    <r>
      <t>9.3.4 When an evaluation grid is completed a pop up window should say: “You have completed the evaluation of (name of candidate), please print and sign the evaluation grid”.</t>
    </r>
    <r>
      <rPr>
        <sz val="8"/>
        <color theme="1"/>
        <rFont val="Calibri"/>
        <family val="2"/>
        <scheme val="minor"/>
      </rPr>
      <t> </t>
    </r>
  </si>
  <si>
    <r>
      <t>9.3.5</t>
    </r>
    <r>
      <rPr>
        <sz val="7"/>
        <color theme="1"/>
        <rFont val="Times New Roman"/>
        <family val="1"/>
      </rPr>
      <t xml:space="preserve">     </t>
    </r>
    <r>
      <rPr>
        <sz val="11"/>
        <color theme="1"/>
        <rFont val="Calibri"/>
        <family val="2"/>
        <scheme val="minor"/>
      </rPr>
      <t>Printing Evaluation grid function should be inserted within each evaluation grid and on the main “Interview and Selection Results” window.</t>
    </r>
    <r>
      <rPr>
        <sz val="8"/>
        <color theme="1"/>
        <rFont val="Calibri"/>
        <family val="2"/>
        <scheme val="minor"/>
      </rPr>
      <t> </t>
    </r>
  </si>
  <si>
    <t>10. WINDOW “Selection Decision”</t>
  </si>
  <si>
    <r>
      <t>10.1</t>
    </r>
    <r>
      <rPr>
        <sz val="7"/>
        <color theme="1"/>
        <rFont val="Times New Roman"/>
        <family val="1"/>
      </rPr>
      <t xml:space="preserve">       </t>
    </r>
    <r>
      <rPr>
        <sz val="11"/>
        <color theme="1"/>
        <rFont val="Calibri"/>
        <family val="2"/>
        <scheme val="minor"/>
      </rPr>
      <t>Change the Justifications for Selection Decisions (will be provided additionally to SDU).</t>
    </r>
    <r>
      <rPr>
        <sz val="8"/>
        <color theme="1"/>
        <rFont val="Calibri"/>
        <family val="2"/>
        <scheme val="minor"/>
      </rPr>
      <t> </t>
    </r>
  </si>
  <si>
    <r>
      <t>10.2</t>
    </r>
    <r>
      <rPr>
        <sz val="7"/>
        <color theme="1"/>
        <rFont val="Times New Roman"/>
        <family val="1"/>
      </rPr>
      <t xml:space="preserve">       </t>
    </r>
    <r>
      <rPr>
        <sz val="11"/>
        <color theme="1"/>
        <rFont val="Calibri"/>
        <family val="2"/>
        <scheme val="minor"/>
      </rPr>
      <t xml:space="preserve">“Print Selection report” button should be inserted outside on the main “Interview and </t>
    </r>
  </si>
  <si>
    <r>
      <t>10.3</t>
    </r>
    <r>
      <rPr>
        <sz val="7"/>
        <color theme="1"/>
        <rFont val="Times New Roman"/>
        <family val="1"/>
      </rPr>
      <t xml:space="preserve">       </t>
    </r>
    <r>
      <rPr>
        <sz val="11"/>
        <color theme="1"/>
        <rFont val="Calibri"/>
        <family val="2"/>
        <scheme val="minor"/>
      </rPr>
      <t>Selection Results” window (and displayed bigger.</t>
    </r>
    <r>
      <rPr>
        <sz val="8"/>
        <color theme="1"/>
        <rFont val="Calibri"/>
        <family val="2"/>
        <scheme val="minor"/>
      </rPr>
      <t> </t>
    </r>
  </si>
  <si>
    <r>
      <t>10.4</t>
    </r>
    <r>
      <rPr>
        <sz val="7"/>
        <color theme="1"/>
        <rFont val="Times New Roman"/>
        <family val="1"/>
      </rPr>
      <t xml:space="preserve">       </t>
    </r>
    <r>
      <rPr>
        <sz val="11"/>
        <color theme="1"/>
        <rFont val="Calibri"/>
        <family val="2"/>
        <scheme val="minor"/>
      </rPr>
      <t>No justification to be entered for B 2</t>
    </r>
    <r>
      <rPr>
        <vertAlign val="superscript"/>
        <sz val="11"/>
        <color theme="1"/>
        <rFont val="Calibri"/>
        <family val="2"/>
        <scheme val="minor"/>
      </rPr>
      <t>nd</t>
    </r>
    <r>
      <rPr>
        <sz val="11"/>
        <color theme="1"/>
        <rFont val="Calibri"/>
        <family val="2"/>
        <scheme val="minor"/>
      </rPr>
      <t xml:space="preserve"> choice: There should be no pop up window for“B” choices. The justification code should automatically be “1”.If a candidate is B second choice that means that he/she meets the requirements but another candidate was a better match. This is what justification code “1” means. The panels cannot indicate any other code indicating that the candidate does not meet the requirements for a B second choice candidate.</t>
    </r>
    <r>
      <rPr>
        <sz val="8"/>
        <color theme="1"/>
        <rFont val="Calibri"/>
        <family val="2"/>
        <scheme val="minor"/>
      </rPr>
      <t> </t>
    </r>
  </si>
  <si>
    <r>
      <t>10.5</t>
    </r>
    <r>
      <rPr>
        <sz val="7"/>
        <color theme="1"/>
        <rFont val="Times New Roman"/>
        <family val="1"/>
      </rPr>
      <t xml:space="preserve">       </t>
    </r>
    <r>
      <rPr>
        <sz val="11"/>
        <color theme="1"/>
        <rFont val="Calibri"/>
        <family val="2"/>
        <scheme val="minor"/>
      </rPr>
      <t>Reference check:Insert a button next to the “Evaluation Grid” button named “</t>
    </r>
    <r>
      <rPr>
        <b/>
        <sz val="11"/>
        <color theme="1"/>
        <rFont val="Calibri"/>
        <family val="2"/>
        <scheme val="minor"/>
      </rPr>
      <t>Insert a Reference check (If any)</t>
    </r>
    <r>
      <rPr>
        <sz val="11"/>
        <color theme="1"/>
        <rFont val="Calibri"/>
        <family val="2"/>
        <scheme val="minor"/>
      </rPr>
      <t xml:space="preserve"> for the panels to be able to enter Reference checks, if any. There should be a window called “Reference check details” with a possibility to type. </t>
    </r>
    <r>
      <rPr>
        <sz val="8"/>
        <color theme="1"/>
        <rFont val="Calibri"/>
        <family val="2"/>
        <scheme val="minor"/>
      </rPr>
      <t> </t>
    </r>
  </si>
  <si>
    <t>Total working Hours:</t>
  </si>
  <si>
    <r>
      <t>11</t>
    </r>
    <r>
      <rPr>
        <sz val="7"/>
        <color theme="1"/>
        <rFont val="Times New Roman"/>
        <family val="1"/>
      </rPr>
      <t xml:space="preserve">        </t>
    </r>
    <r>
      <rPr>
        <u/>
        <sz val="11"/>
        <color theme="1"/>
        <rFont val="Calibri"/>
        <family val="2"/>
        <scheme val="minor"/>
      </rPr>
      <t>SELECTION CHECK</t>
    </r>
  </si>
  <si>
    <t>11.1       The Selection check decisions (positive, negative and pending) should be on the main form. No need to open each candidate’s information and no need for the evaluation report button. </t>
  </si>
  <si>
    <t>11.1.1 There should be a possibility of multiple selection checks at once (e.g. selecting multiple candidates and click positively or negatively checked). </t>
  </si>
  <si>
    <t>11.1.2 Add filters of by Regime and status. </t>
  </si>
  <si>
    <t>11.1.3 Add a statistics table (for the position chosen) on the lower left hand corner (next to Panel remarks), displaying the no. of advertised vacancies, no. of selected candidates, ceiling per country and no. of B 2nd choices not selected for any other positions. </t>
  </si>
  <si>
    <t xml:space="preserve">12 HEAD OF MISSION APPROVAL </t>
  </si>
  <si>
    <t>12.1 Add Filters: “Seconded” “Contracted” and “Not Notified”. </t>
  </si>
  <si>
    <t>12.2       Rename the filter “Confirmed” to “Notified”. </t>
  </si>
  <si>
    <t>12.3       Possibility to select multiple candidates for approval and a button to “approve all positively checked candidates”. </t>
  </si>
  <si>
    <t>12.4       Approval decision buttons should be placed in the main form of “HOM Approval”. Instead of “Approval decision” and “evaluation report” buttons, “Approved”, “Not approved”, “Pending” and “Dropout” buttons should be added. </t>
  </si>
  <si>
    <t>12.5       When a pending button is pressed currently the candidate goes automatically back to selection check as selection pending. To notify the candidate we need to again check him positively and approve by HoM, when a candidate is already approved. The candidate is not pending selection only the Notification of selection is pending. Therefore, the candidate should not go back to selection check from this stage, it should remain in the confirmation of selection as pending and it should not be possible to send a notification to a candidate with that status. </t>
  </si>
  <si>
    <t>12.6       Sending a dropout notification email to HR Coordinators:  When a candidate is marked as “dropout” an email should be automatically sent to all HR Coordinators to take the necessary action. </t>
  </si>
  <si>
    <t>13. SELECTION CONFIRMATION</t>
  </si>
  <si>
    <t>13.1       “Selection confirmation” should be renamed to “Notification of candidates”. </t>
  </si>
  <si>
    <t>13.2       There is no need for confirming selections/Non selections. Therefore, buttons “Confirmation decision” and “evaluation report” should be replaced with “Send notification to Candidate” (which automatically opens an email notification to be sent to candidate), “Put on hold” (that opens a window for entering a reason), “dropout” and “change selection decision” (that opens the Selection decision window) buttons. </t>
  </si>
  <si>
    <t xml:space="preserve">13.3       When </t>
  </si>
  <si>
    <r>
      <t>13.4 Additional filters to be added: “Seconded”, “Contracted”, “Not selected candidates for any priority”.</t>
    </r>
    <r>
      <rPr>
        <sz val="8"/>
        <color theme="1"/>
        <rFont val="Calibri"/>
        <family val="2"/>
        <scheme val="minor"/>
      </rPr>
      <t> </t>
    </r>
  </si>
  <si>
    <r>
      <t>13.5</t>
    </r>
    <r>
      <rPr>
        <sz val="7"/>
        <color theme="1"/>
        <rFont val="Times New Roman"/>
        <family val="1"/>
      </rPr>
      <t xml:space="preserve">       </t>
    </r>
    <r>
      <rPr>
        <sz val="11"/>
        <color theme="1"/>
        <rFont val="Calibri"/>
        <family val="2"/>
        <scheme val="minor"/>
      </rPr>
      <t>When a candidate’s status is changed to “On hold”, the candidate should not be moved to any other stage.</t>
    </r>
    <r>
      <rPr>
        <sz val="8"/>
        <color theme="1"/>
        <rFont val="Calibri"/>
        <family val="2"/>
        <scheme val="minor"/>
      </rPr>
      <t> </t>
    </r>
  </si>
  <si>
    <t>14. SECOND ROUND SELECTIONS</t>
  </si>
  <si>
    <r>
      <t>14.1</t>
    </r>
    <r>
      <rPr>
        <sz val="7"/>
        <color theme="1"/>
        <rFont val="Times New Roman"/>
        <family val="1"/>
      </rPr>
      <t xml:space="preserve">       </t>
    </r>
    <r>
      <rPr>
        <sz val="11"/>
        <color theme="1"/>
        <rFont val="Calibri"/>
        <family val="2"/>
        <scheme val="minor"/>
      </rPr>
      <t>Possibility to open candidates: FROM: Division/1</t>
    </r>
    <r>
      <rPr>
        <vertAlign val="superscript"/>
        <sz val="11"/>
        <color theme="1"/>
        <rFont val="Calibri"/>
        <family val="2"/>
        <scheme val="minor"/>
      </rPr>
      <t>st</t>
    </r>
    <r>
      <rPr>
        <sz val="11"/>
        <color theme="1"/>
        <rFont val="Calibri"/>
        <family val="2"/>
        <scheme val="minor"/>
      </rPr>
      <t xml:space="preserve"> level department or unit TO Division/1</t>
    </r>
    <r>
      <rPr>
        <vertAlign val="superscript"/>
        <sz val="11"/>
        <color theme="1"/>
        <rFont val="Calibri"/>
        <family val="2"/>
        <scheme val="minor"/>
      </rPr>
      <t>st</t>
    </r>
    <r>
      <rPr>
        <sz val="11"/>
        <color theme="1"/>
        <rFont val="Calibri"/>
        <family val="2"/>
        <scheme val="minor"/>
      </rPr>
      <t xml:space="preserve"> level department or unit, or FROM: Division/1</t>
    </r>
    <r>
      <rPr>
        <vertAlign val="superscript"/>
        <sz val="11"/>
        <color theme="1"/>
        <rFont val="Calibri"/>
        <family val="2"/>
        <scheme val="minor"/>
      </rPr>
      <t>st</t>
    </r>
    <r>
      <rPr>
        <sz val="11"/>
        <color theme="1"/>
        <rFont val="Calibri"/>
        <family val="2"/>
        <scheme val="minor"/>
      </rPr>
      <t xml:space="preserve"> level department or unit TO specific EK numbers (without having to choose the Division/1</t>
    </r>
    <r>
      <rPr>
        <vertAlign val="superscript"/>
        <sz val="11"/>
        <color theme="1"/>
        <rFont val="Calibri"/>
        <family val="2"/>
        <scheme val="minor"/>
      </rPr>
      <t>st</t>
    </r>
    <r>
      <rPr>
        <sz val="11"/>
        <color theme="1"/>
        <rFont val="Calibri"/>
        <family val="2"/>
        <scheme val="minor"/>
      </rPr>
      <t xml:space="preserve"> level department) and FROM: EK Number to EK number (multiple selection possible) without indicating Division/1</t>
    </r>
    <r>
      <rPr>
        <vertAlign val="superscript"/>
        <sz val="11"/>
        <color theme="1"/>
        <rFont val="Calibri"/>
        <family val="2"/>
        <scheme val="minor"/>
      </rPr>
      <t>st</t>
    </r>
    <r>
      <rPr>
        <sz val="11"/>
        <color theme="1"/>
        <rFont val="Calibri"/>
        <family val="2"/>
        <scheme val="minor"/>
      </rPr>
      <t xml:space="preserve"> level department or unit.</t>
    </r>
    <r>
      <rPr>
        <sz val="8"/>
        <color theme="1"/>
        <rFont val="Calibri"/>
        <family val="2"/>
        <scheme val="minor"/>
      </rPr>
      <t> </t>
    </r>
  </si>
  <si>
    <r>
      <t xml:space="preserve">14.2 Not processed candidates in the second round should not be visible in the Non-selection report: </t>
    </r>
    <r>
      <rPr>
        <sz val="11"/>
        <color theme="1"/>
        <rFont val="Calibri"/>
        <family val="2"/>
        <scheme val="minor"/>
      </rPr>
      <t>Second round candidates are all non-selected candidates from the first round. These candidates are made available to be considered for positions they did not apply to, but have indicated in their applications that are willing to serve in other positions. Therefore if they are not shortlisted in the second round for any position they should not be visible in the report of non-selected candidates for those positions.</t>
    </r>
    <r>
      <rPr>
        <sz val="8"/>
        <color theme="1"/>
        <rFont val="Calibri"/>
        <family val="2"/>
        <scheme val="minor"/>
      </rPr>
      <t> </t>
    </r>
  </si>
  <si>
    <r>
      <t>15.</t>
    </r>
    <r>
      <rPr>
        <sz val="7"/>
        <color theme="1"/>
        <rFont val="Times New Roman"/>
        <family val="1"/>
      </rPr>
      <t xml:space="preserve">       </t>
    </r>
    <r>
      <rPr>
        <u/>
        <sz val="11"/>
        <color theme="1"/>
        <rFont val="Calibri"/>
        <family val="2"/>
        <scheme val="minor"/>
      </rPr>
      <t>PANEL MANAGEMENT (AS REPLACEMENT OF THREE OTHER WINDOWS: “PANELS”, “PANEL/POSITIONS” AND “PANEL ASSIGNMENT”)</t>
    </r>
  </si>
  <si>
    <t xml:space="preserve"> </t>
  </si>
  <si>
    <r>
      <t>·</t>
    </r>
    <r>
      <rPr>
        <sz val="7"/>
        <color theme="1"/>
        <rFont val="Times New Roman"/>
        <family val="1"/>
      </rPr>
      <t xml:space="preserve">         </t>
    </r>
    <r>
      <rPr>
        <sz val="11"/>
        <color theme="1"/>
        <rFont val="Calibri"/>
        <family val="2"/>
        <scheme val="minor"/>
      </rPr>
      <t xml:space="preserve">This window will replace 3 other windows: “Panels”, “Panel/positions” and “Panel assignment”. </t>
    </r>
  </si>
  <si>
    <r>
      <t>·</t>
    </r>
    <r>
      <rPr>
        <sz val="7"/>
        <color theme="1"/>
        <rFont val="Times New Roman"/>
        <family val="1"/>
      </rPr>
      <t xml:space="preserve">         </t>
    </r>
    <r>
      <rPr>
        <sz val="11"/>
        <color theme="1"/>
        <rFont val="Calibri"/>
        <family val="2"/>
        <scheme val="minor"/>
      </rPr>
      <t>All advertised posts and all staff members should be displayed by default.</t>
    </r>
  </si>
  <si>
    <r>
      <t>·</t>
    </r>
    <r>
      <rPr>
        <sz val="7"/>
        <color theme="1"/>
        <rFont val="Times New Roman"/>
        <family val="1"/>
      </rPr>
      <t xml:space="preserve">         </t>
    </r>
    <r>
      <rPr>
        <sz val="11"/>
        <color theme="1"/>
        <rFont val="Calibri"/>
        <family val="2"/>
        <scheme val="minor"/>
      </rPr>
      <t xml:space="preserve">By clicking on “add vacancy”, a new window will pop up with all active posts and we will click on the post and indicate how many pending and confirmed vacancies were advertised. Please notice that this function will not be needed when the DB will give finalized and it will produce automatically the package for CfCs.  </t>
    </r>
  </si>
  <si>
    <r>
      <t>·</t>
    </r>
    <r>
      <rPr>
        <sz val="7"/>
        <color theme="1"/>
        <rFont val="Times New Roman"/>
        <family val="1"/>
      </rPr>
      <t xml:space="preserve">         </t>
    </r>
    <r>
      <rPr>
        <sz val="11"/>
        <color theme="1"/>
        <rFont val="Calibri"/>
        <family val="2"/>
        <scheme val="minor"/>
      </rPr>
      <t>By searching in “search vacancy” all posts matching with the criteria (EK number or job title) would be shown.</t>
    </r>
  </si>
  <si>
    <r>
      <t>·</t>
    </r>
    <r>
      <rPr>
        <sz val="7"/>
        <color theme="1"/>
        <rFont val="Times New Roman"/>
        <family val="1"/>
      </rPr>
      <t xml:space="preserve">         </t>
    </r>
    <r>
      <rPr>
        <sz val="11"/>
        <color theme="1"/>
        <rFont val="Calibri"/>
        <family val="2"/>
        <scheme val="minor"/>
      </rPr>
      <t xml:space="preserve">By clicking in a post in “Vacancies” the panel composition will be shown. </t>
    </r>
  </si>
  <si>
    <r>
      <t>·</t>
    </r>
    <r>
      <rPr>
        <sz val="7"/>
        <color theme="1"/>
        <rFont val="Times New Roman"/>
        <family val="1"/>
      </rPr>
      <t xml:space="preserve">         </t>
    </r>
    <r>
      <rPr>
        <sz val="11"/>
        <color theme="1"/>
        <rFont val="Calibri"/>
        <family val="2"/>
        <scheme val="minor"/>
      </rPr>
      <t>By searching in “search panel member” all staff members matching with the criteria (name) with be shown.</t>
    </r>
  </si>
  <si>
    <r>
      <t>·</t>
    </r>
    <r>
      <rPr>
        <sz val="7"/>
        <color theme="1"/>
        <rFont val="Times New Roman"/>
        <family val="1"/>
      </rPr>
      <t xml:space="preserve">         </t>
    </r>
    <r>
      <rPr>
        <sz val="11"/>
        <color theme="1"/>
        <rFont val="Calibri"/>
        <family val="2"/>
        <scheme val="minor"/>
      </rPr>
      <t>By clicking in a staff member name in “panel composition”, all vacancies where the individual is a panel member will be shown.</t>
    </r>
  </si>
  <si>
    <r>
      <t>·</t>
    </r>
    <r>
      <rPr>
        <sz val="7"/>
        <color theme="1"/>
        <rFont val="Times New Roman"/>
        <family val="1"/>
      </rPr>
      <t xml:space="preserve">         </t>
    </r>
    <r>
      <rPr>
        <sz val="11"/>
        <color theme="1"/>
        <rFont val="Calibri"/>
        <family val="2"/>
        <scheme val="minor"/>
      </rPr>
      <t>By searching in “search staff member” all staff members matching with the criteria (name) with be shown. By clicking in “add as panel member”, the name will appear in panel composition with the box “panel member” being ticked by default. Chair and observer roles can be changed by ticking them.</t>
    </r>
  </si>
  <si>
    <r>
      <t>·</t>
    </r>
    <r>
      <rPr>
        <sz val="7"/>
        <color theme="1"/>
        <rFont val="Times New Roman"/>
        <family val="1"/>
      </rPr>
      <t xml:space="preserve">         </t>
    </r>
    <r>
      <rPr>
        <sz val="11"/>
        <color theme="1"/>
        <rFont val="Calibri"/>
        <family val="2"/>
        <scheme val="minor"/>
      </rPr>
      <t>By clicking on “add non-EULEX panel member”, it will be possible to add the name and position of an external panel member (e.g. representative from CPCC)</t>
    </r>
  </si>
  <si>
    <r>
      <t>·</t>
    </r>
    <r>
      <rPr>
        <sz val="7"/>
        <color theme="1"/>
        <rFont val="Times New Roman"/>
        <family val="1"/>
      </rPr>
      <t xml:space="preserve">         </t>
    </r>
    <r>
      <rPr>
        <sz val="11"/>
        <color theme="1"/>
        <rFont val="Calibri"/>
        <family val="2"/>
        <scheme val="minor"/>
      </rPr>
      <t xml:space="preserve">All these functions will be within a CfC, or a combination of CfCs. For example, if we need to know all panels in which a panel member has been in. </t>
    </r>
    <r>
      <rPr>
        <sz val="8"/>
        <color theme="1"/>
        <rFont val="Calibri"/>
        <family val="2"/>
        <scheme val="minor"/>
      </rPr>
      <t> </t>
    </r>
  </si>
  <si>
    <r>
      <t>·</t>
    </r>
    <r>
      <rPr>
        <sz val="7"/>
        <color theme="1"/>
        <rFont val="Times New Roman"/>
        <family val="1"/>
      </rPr>
      <t xml:space="preserve">         </t>
    </r>
    <r>
      <rPr>
        <sz val="11"/>
        <color theme="1"/>
        <rFont val="Calibri"/>
        <family val="2"/>
        <scheme val="minor"/>
      </rPr>
      <t>By clicking on “go to selection status” when a vacancy is marked, then we will be able to see the selection status (similar to what panels see in “short-listing” although including the negatively screened)</t>
    </r>
    <r>
      <rPr>
        <sz val="8"/>
        <color theme="1"/>
        <rFont val="Calibri"/>
        <family val="2"/>
        <scheme val="minor"/>
      </rPr>
      <t> </t>
    </r>
  </si>
  <si>
    <r>
      <t>·</t>
    </r>
    <r>
      <rPr>
        <sz val="7"/>
        <color theme="1"/>
        <rFont val="Times New Roman"/>
        <family val="1"/>
      </rPr>
      <t xml:space="preserve">         </t>
    </r>
    <r>
      <rPr>
        <sz val="11"/>
        <color theme="1"/>
        <rFont val="Calibri"/>
        <family val="2"/>
        <scheme val="minor"/>
      </rPr>
      <t xml:space="preserve">By clicking on “Notify about panel composition”, an email can be sent to ALL panels or selected panels using a template in order to inform them about their participation in the CfC and who the other members in their panels are. </t>
    </r>
    <r>
      <rPr>
        <sz val="8"/>
        <color theme="1"/>
        <rFont val="Calibri"/>
        <family val="2"/>
        <scheme val="minor"/>
      </rPr>
      <t> </t>
    </r>
  </si>
  <si>
    <r>
      <t>·</t>
    </r>
    <r>
      <rPr>
        <sz val="7"/>
        <color theme="1"/>
        <rFont val="Times New Roman"/>
        <family val="1"/>
      </rPr>
      <t xml:space="preserve">         </t>
    </r>
    <r>
      <rPr>
        <sz val="11"/>
        <color theme="1"/>
        <rFont val="Calibri"/>
        <family val="2"/>
        <scheme val="minor"/>
      </rPr>
      <t xml:space="preserve">By unticking the box of “panel member”, the individual will be removed from the panel. The name will appear as crossed to show that he/she was a panel member but then it was removed. The status will be “removed panel member” for the database (the statuses are “panel member”, “chair”, “observer”, “removed panel member”). </t>
    </r>
    <r>
      <rPr>
        <sz val="8"/>
        <color theme="1"/>
        <rFont val="Calibri"/>
        <family val="2"/>
        <scheme val="minor"/>
      </rPr>
      <t> </t>
    </r>
  </si>
  <si>
    <r>
      <t>·</t>
    </r>
    <r>
      <rPr>
        <sz val="7"/>
        <color theme="1"/>
        <rFont val="Times New Roman"/>
        <family val="1"/>
      </rPr>
      <t xml:space="preserve">         </t>
    </r>
    <r>
      <rPr>
        <sz val="11"/>
        <color theme="1"/>
        <rFont val="Calibri"/>
        <family val="2"/>
        <scheme val="minor"/>
      </rPr>
      <t xml:space="preserve">By unticking the box of “observer”, the individual will be removed as observer to the panel. The name will disappear when the window is refreshed. </t>
    </r>
    <r>
      <rPr>
        <sz val="8"/>
        <color theme="1"/>
        <rFont val="Calibri"/>
        <family val="2"/>
        <scheme val="minor"/>
      </rPr>
      <t> </t>
    </r>
  </si>
  <si>
    <r>
      <t>·</t>
    </r>
    <r>
      <rPr>
        <sz val="7"/>
        <color theme="1"/>
        <rFont val="Times New Roman"/>
        <family val="1"/>
      </rPr>
      <t xml:space="preserve">         </t>
    </r>
    <r>
      <rPr>
        <sz val="11"/>
        <color theme="1"/>
        <rFont val="Calibri"/>
        <family val="2"/>
        <scheme val="minor"/>
      </rPr>
      <t xml:space="preserve">There should be the option of do multiple selections for vacancies and staff members (i.e. to assign several people to several panels at once). </t>
    </r>
    <r>
      <rPr>
        <sz val="8"/>
        <color theme="1"/>
        <rFont val="Calibri"/>
        <family val="2"/>
        <scheme val="minor"/>
      </rPr>
      <t> </t>
    </r>
  </si>
  <si>
    <t>16 “User Administration”</t>
  </si>
  <si>
    <t>16.1 Should be replaced by a clearer functionality called “profile management” with the following profiles:</t>
  </si>
  <si>
    <t>-Data Administrator (belonging to SDU)</t>
  </si>
  <si>
    <t>-HRO Administrator (belonging to HRO)</t>
  </si>
  <si>
    <t>-HRO profile (everyone in HRO)</t>
  </si>
  <si>
    <r>
      <t xml:space="preserve">16.2  “User profiles” in “settings” is also redundant. </t>
    </r>
    <r>
      <rPr>
        <sz val="8"/>
        <color theme="1"/>
        <rFont val="Calibri"/>
        <family val="2"/>
        <scheme val="minor"/>
      </rPr>
      <t> </t>
    </r>
  </si>
  <si>
    <t>Reporting</t>
  </si>
  <si>
    <t xml:space="preserve">Reporting capabilities is one of the weak areas of ISR and in fact of the HR Database. In ISR there are no statistical reports but only lists (e.g. list of selected). The reporting is also designed in a closed manner, meaning that it lacks flexibility to define variables and cross them. Some examples of possible reports that are needed are: </t>
  </si>
  <si>
    <r>
      <t>1)</t>
    </r>
    <r>
      <rPr>
        <b/>
        <sz val="7"/>
        <color rgb="FF000000"/>
        <rFont val="Times New Roman"/>
        <family val="1"/>
      </rPr>
      <t xml:space="preserve">       </t>
    </r>
    <r>
      <rPr>
        <sz val="10"/>
        <color rgb="FF000000"/>
        <rFont val="Calibri"/>
        <family val="2"/>
        <scheme val="minor"/>
      </rPr>
      <t xml:space="preserve">Number of selected candidates by Division and gender. </t>
    </r>
  </si>
  <si>
    <r>
      <t>2)</t>
    </r>
    <r>
      <rPr>
        <b/>
        <sz val="7"/>
        <color rgb="FF000000"/>
        <rFont val="Times New Roman"/>
        <family val="1"/>
      </rPr>
      <t xml:space="preserve">       </t>
    </r>
    <r>
      <rPr>
        <sz val="10"/>
        <color rgb="FF000000"/>
        <rFont val="Calibri"/>
        <family val="2"/>
        <scheme val="minor"/>
      </rPr>
      <t>Number of seconded in Executive Division that are short-listed and selected.</t>
    </r>
  </si>
  <si>
    <r>
      <t>3)</t>
    </r>
    <r>
      <rPr>
        <b/>
        <sz val="7"/>
        <color rgb="FF000000"/>
        <rFont val="Times New Roman"/>
        <family val="1"/>
      </rPr>
      <t xml:space="preserve">       </t>
    </r>
    <r>
      <rPr>
        <sz val="10"/>
        <color rgb="FF000000"/>
        <rFont val="Calibri"/>
        <family val="2"/>
        <scheme val="minor"/>
      </rPr>
      <t xml:space="preserve">Number of candidates that are short-listed and not selected in more than one CfC. </t>
    </r>
  </si>
  <si>
    <r>
      <t>The possible reports are endless, and it might involve crossing many different variables and values, such as CfC, position, Division/1</t>
    </r>
    <r>
      <rPr>
        <vertAlign val="superscript"/>
        <sz val="10"/>
        <color rgb="FF000000"/>
        <rFont val="Calibri"/>
        <family val="2"/>
        <scheme val="minor"/>
      </rPr>
      <t>st</t>
    </r>
    <r>
      <rPr>
        <sz val="10"/>
        <color rgb="FF000000"/>
        <rFont val="Calibri"/>
        <family val="2"/>
        <scheme val="minor"/>
      </rPr>
      <t xml:space="preserve"> level Dept, Department/Office, unit, police function, post regime, application regime, gender, nationality, priority, screening, short-listing, selection, etc. </t>
    </r>
  </si>
  <si>
    <r>
      <t xml:space="preserve">For this reason, we need a more flexible approach towards statistical reporting by using dynamic tables with cross-tabulation (preferably also stacking and nesting). A clear example of this is pivot table functionality in MS Excel. </t>
    </r>
    <r>
      <rPr>
        <sz val="8"/>
        <color theme="1"/>
        <rFont val="Calibri"/>
        <family val="2"/>
        <scheme val="minor"/>
      </rPr>
      <t> </t>
    </r>
    <r>
      <rPr>
        <sz val="11"/>
        <color theme="1"/>
        <rFont val="Calibri"/>
        <family val="2"/>
        <scheme val="minor"/>
      </rPr>
      <t xml:space="preserve">In a preliminary discussion with SDU about this, it was communicated that SDU has a programming component that can be used and integrated in ISR. </t>
    </r>
  </si>
  <si>
    <t>This is research</t>
  </si>
  <si>
    <r>
      <t>A report showing double selections should be added or a filter “double selected candidates” in the form mentioned in 15.1.</t>
    </r>
    <r>
      <rPr>
        <sz val="8"/>
        <color theme="1"/>
        <rFont val="Calibri"/>
        <family val="2"/>
        <scheme val="minor"/>
      </rPr>
      <t> </t>
    </r>
  </si>
  <si>
    <t>18. ADDITIONAL/GENERIC</t>
  </si>
  <si>
    <r>
      <t>1.</t>
    </r>
    <r>
      <rPr>
        <sz val="7"/>
        <color theme="1"/>
        <rFont val="Times New Roman"/>
        <family val="1"/>
      </rPr>
      <t xml:space="preserve">       </t>
    </r>
    <r>
      <rPr>
        <sz val="11"/>
        <color theme="1"/>
        <rFont val="Calibri"/>
        <family val="2"/>
        <scheme val="minor"/>
      </rPr>
      <t>Currently ISR covers the recruitment process from receiving applications to the final selection approved by head of Mission. There is still a gap between the selection phase and the Check-in.</t>
    </r>
  </si>
  <si>
    <r>
      <t>We need to develop the functionalities that will enable the HRO to monitor the deployment and future entitlements. Please find attached a flow chart with steps between selection and deployment.</t>
    </r>
    <r>
      <rPr>
        <sz val="8"/>
        <color theme="1"/>
        <rFont val="Calibri"/>
        <family val="2"/>
        <scheme val="minor"/>
      </rPr>
      <t> </t>
    </r>
  </si>
  <si>
    <t>The key functionalities are these:</t>
  </si>
  <si>
    <t>For Seconded candidates:</t>
  </si>
  <si>
    <r>
      <t>·</t>
    </r>
    <r>
      <rPr>
        <sz val="7"/>
        <color theme="1"/>
        <rFont val="Times New Roman"/>
        <family val="1"/>
      </rPr>
      <t xml:space="preserve">      </t>
    </r>
    <r>
      <rPr>
        <sz val="11"/>
        <color theme="1"/>
        <rFont val="Calibri"/>
        <family val="2"/>
        <scheme val="minor"/>
      </rPr>
      <t xml:space="preserve">Notify MS through CPCC of the selection of the seconded candidate. </t>
    </r>
  </si>
  <si>
    <r>
      <t>·</t>
    </r>
    <r>
      <rPr>
        <sz val="7"/>
        <color theme="1"/>
        <rFont val="Times New Roman"/>
        <family val="1"/>
      </rPr>
      <t xml:space="preserve">      </t>
    </r>
    <r>
      <rPr>
        <sz val="11"/>
        <color theme="1"/>
        <rFont val="Calibri"/>
        <family val="2"/>
        <scheme val="minor"/>
      </rPr>
      <t xml:space="preserve">Notify MS through CPCC of non-selection of the seconded candidates with justifications. </t>
    </r>
  </si>
  <si>
    <r>
      <t>·</t>
    </r>
    <r>
      <rPr>
        <sz val="7"/>
        <color theme="1"/>
        <rFont val="Times New Roman"/>
        <family val="1"/>
      </rPr>
      <t xml:space="preserve">      </t>
    </r>
    <r>
      <rPr>
        <sz val="11"/>
        <color theme="1"/>
        <rFont val="Calibri"/>
        <family val="2"/>
        <scheme val="minor"/>
      </rPr>
      <t>Enter tentative and confirmed deployment dates.</t>
    </r>
  </si>
  <si>
    <r>
      <t>·</t>
    </r>
    <r>
      <rPr>
        <sz val="7"/>
        <color theme="1"/>
        <rFont val="Times New Roman"/>
        <family val="1"/>
      </rPr>
      <t xml:space="preserve">      </t>
    </r>
    <r>
      <rPr>
        <sz val="11"/>
        <color theme="1"/>
        <rFont val="Calibri"/>
        <family val="2"/>
        <scheme val="minor"/>
      </rPr>
      <t>Monitor deployment (correspondence and dates)</t>
    </r>
  </si>
  <si>
    <r>
      <t>·</t>
    </r>
    <r>
      <rPr>
        <sz val="7"/>
        <color theme="1"/>
        <rFont val="Times New Roman"/>
        <family val="1"/>
      </rPr>
      <t xml:space="preserve">      </t>
    </r>
    <r>
      <rPr>
        <sz val="11"/>
        <color theme="1"/>
        <rFont val="Calibri"/>
        <family val="2"/>
        <scheme val="minor"/>
      </rPr>
      <t>Enter dropouts.</t>
    </r>
  </si>
  <si>
    <r>
      <t>·</t>
    </r>
    <r>
      <rPr>
        <sz val="7"/>
        <color theme="1"/>
        <rFont val="Times New Roman"/>
        <family val="1"/>
      </rPr>
      <t xml:space="preserve">      </t>
    </r>
    <r>
      <rPr>
        <sz val="11"/>
        <color theme="1"/>
        <rFont val="Calibri"/>
        <family val="2"/>
        <scheme val="minor"/>
      </rPr>
      <t>Check in newcomers with data taken from ISR.</t>
    </r>
  </si>
  <si>
    <r>
      <t>·</t>
    </r>
    <r>
      <rPr>
        <sz val="7"/>
        <color theme="1"/>
        <rFont val="Times New Roman"/>
        <family val="1"/>
      </rPr>
      <t xml:space="preserve">      </t>
    </r>
    <r>
      <rPr>
        <sz val="11"/>
        <color theme="1"/>
        <rFont val="Calibri"/>
        <family val="2"/>
        <scheme val="minor"/>
      </rPr>
      <t xml:space="preserve">Issue deployment orders. </t>
    </r>
  </si>
  <si>
    <t>For Contracted Staff:</t>
  </si>
  <si>
    <r>
      <t>·</t>
    </r>
    <r>
      <rPr>
        <sz val="7"/>
        <color theme="1"/>
        <rFont val="Times New Roman"/>
        <family val="1"/>
      </rPr>
      <t xml:space="preserve">      </t>
    </r>
    <r>
      <rPr>
        <sz val="11"/>
        <color theme="1"/>
        <rFont val="Calibri"/>
        <family val="2"/>
        <scheme val="minor"/>
      </rPr>
      <t xml:space="preserve">Send notifications of selection. </t>
    </r>
  </si>
  <si>
    <r>
      <t>·</t>
    </r>
    <r>
      <rPr>
        <sz val="7"/>
        <color theme="1"/>
        <rFont val="Times New Roman"/>
        <family val="1"/>
      </rPr>
      <t xml:space="preserve">      </t>
    </r>
    <r>
      <rPr>
        <sz val="11"/>
        <color theme="1"/>
        <rFont val="Calibri"/>
        <family val="2"/>
        <scheme val="minor"/>
      </rPr>
      <t>Keep track of documentation and contact with selected.</t>
    </r>
  </si>
  <si>
    <r>
      <t>·</t>
    </r>
    <r>
      <rPr>
        <sz val="7"/>
        <color theme="1"/>
        <rFont val="Times New Roman"/>
        <family val="1"/>
      </rPr>
      <t xml:space="preserve">      </t>
    </r>
    <r>
      <rPr>
        <sz val="11"/>
        <color theme="1"/>
        <rFont val="Calibri"/>
        <family val="2"/>
        <scheme val="minor"/>
      </rPr>
      <t>Enter grading and proposed deployment.</t>
    </r>
  </si>
  <si>
    <r>
      <t>·</t>
    </r>
    <r>
      <rPr>
        <sz val="7"/>
        <color theme="1"/>
        <rFont val="Times New Roman"/>
        <family val="1"/>
      </rPr>
      <t xml:space="preserve">      </t>
    </r>
    <r>
      <rPr>
        <sz val="11"/>
        <color theme="1"/>
        <rFont val="Calibri"/>
        <family val="2"/>
        <scheme val="minor"/>
      </rPr>
      <t xml:space="preserve">Send offer of appointment to candidates. </t>
    </r>
  </si>
  <si>
    <r>
      <t>·</t>
    </r>
    <r>
      <rPr>
        <sz val="7"/>
        <color theme="1"/>
        <rFont val="Times New Roman"/>
        <family val="1"/>
      </rPr>
      <t xml:space="preserve">      </t>
    </r>
    <r>
      <rPr>
        <sz val="11"/>
        <color theme="1"/>
        <rFont val="Calibri"/>
        <family val="2"/>
        <scheme val="minor"/>
      </rPr>
      <t>Enter deployment dates.</t>
    </r>
  </si>
  <si>
    <r>
      <t>·</t>
    </r>
    <r>
      <rPr>
        <sz val="7"/>
        <color theme="1"/>
        <rFont val="Times New Roman"/>
        <family val="1"/>
      </rPr>
      <t xml:space="preserve">      </t>
    </r>
    <r>
      <rPr>
        <sz val="11"/>
        <color theme="1"/>
        <rFont val="Calibri"/>
        <family val="2"/>
        <scheme val="minor"/>
      </rPr>
      <t xml:space="preserve">Check in newcomers with data taken from ISR. </t>
    </r>
  </si>
  <si>
    <r>
      <t>·</t>
    </r>
    <r>
      <rPr>
        <sz val="7"/>
        <color theme="1"/>
        <rFont val="Times New Roman"/>
        <family val="1"/>
      </rPr>
      <t xml:space="preserve">      </t>
    </r>
    <r>
      <rPr>
        <sz val="11"/>
        <color theme="1"/>
        <rFont val="Calibri"/>
        <family val="2"/>
        <scheme val="minor"/>
      </rPr>
      <t>Produce contracts of employment.</t>
    </r>
  </si>
  <si>
    <t>Enter dropouts</t>
  </si>
  <si>
    <r>
      <t>1.</t>
    </r>
    <r>
      <rPr>
        <sz val="7"/>
        <color theme="1"/>
        <rFont val="Times New Roman"/>
        <family val="1"/>
      </rPr>
      <t xml:space="preserve">       </t>
    </r>
    <r>
      <rPr>
        <b/>
        <sz val="11"/>
        <color theme="1"/>
        <rFont val="Calibri"/>
        <family val="2"/>
        <scheme val="minor"/>
      </rPr>
      <t>Recruitment/Vacancy report in Personnel DB to be linked to ISR:</t>
    </r>
    <r>
      <rPr>
        <sz val="11"/>
        <color theme="1"/>
        <rFont val="Calibri"/>
        <family val="2"/>
        <scheme val="minor"/>
      </rPr>
      <t xml:space="preserve">  Prior to launching a Call for Contribution a vacancy list is extracted from the Recruitment/Vacancy report in Personnel DB. This report is currently not linked to ISR and the number of selected not deployed candidates is not deducted from the vacancies.We need Recruitment/Vacancy report in Personnel DB to be linked to ISR, so all the vacancies including the selected not deployed would be generated in one vacancy list.</t>
    </r>
    <r>
      <rPr>
        <sz val="8"/>
        <color theme="1"/>
        <rFont val="Calibri"/>
        <family val="2"/>
        <scheme val="minor"/>
      </rPr>
      <t> </t>
    </r>
  </si>
  <si>
    <r>
      <t>2.</t>
    </r>
    <r>
      <rPr>
        <sz val="7"/>
        <color theme="1"/>
        <rFont val="Times New Roman"/>
        <family val="1"/>
      </rPr>
      <t xml:space="preserve">       </t>
    </r>
    <r>
      <rPr>
        <b/>
        <sz val="11"/>
        <color theme="1"/>
        <rFont val="Calibri"/>
        <family val="2"/>
        <scheme val="minor"/>
      </rPr>
      <t>Inserting Job Descriptions into personnel DB</t>
    </r>
    <r>
      <rPr>
        <sz val="11"/>
        <color theme="1"/>
        <rFont val="Calibri"/>
        <family val="2"/>
        <scheme val="minor"/>
      </rPr>
      <t>: JDs for all positions should be inserted in Personnel DB and be linked to ISR, where for each CFC only the JDs of the advertised positions in each CFC are visible.</t>
    </r>
    <r>
      <rPr>
        <sz val="8"/>
        <color theme="1"/>
        <rFont val="Calibri"/>
        <family val="2"/>
        <scheme val="minor"/>
      </rPr>
      <t> </t>
    </r>
  </si>
  <si>
    <r>
      <t>3.</t>
    </r>
    <r>
      <rPr>
        <sz val="7"/>
        <color theme="1"/>
        <rFont val="Times New Roman"/>
        <family val="1"/>
      </rPr>
      <t xml:space="preserve">       </t>
    </r>
    <r>
      <rPr>
        <b/>
        <sz val="11"/>
        <color theme="1"/>
        <rFont val="Calibri"/>
        <family val="2"/>
        <scheme val="minor"/>
      </rPr>
      <t>Extracting applications of selected staff:</t>
    </r>
    <r>
      <rPr>
        <sz val="11"/>
        <color theme="1"/>
        <rFont val="Calibri"/>
        <family val="2"/>
        <scheme val="minor"/>
      </rPr>
      <t xml:space="preserve"> To add a possibility to extract applications of all selected staff by filtering Seconded or Contracted or all.</t>
    </r>
    <r>
      <rPr>
        <sz val="8"/>
        <color theme="1"/>
        <rFont val="Calibri"/>
        <family val="2"/>
        <scheme val="minor"/>
      </rPr>
      <t> </t>
    </r>
  </si>
  <si>
    <r>
      <t>4.</t>
    </r>
    <r>
      <rPr>
        <sz val="7"/>
        <color theme="1"/>
        <rFont val="Times New Roman"/>
        <family val="1"/>
      </rPr>
      <t xml:space="preserve">       </t>
    </r>
    <r>
      <rPr>
        <b/>
        <sz val="11"/>
        <color theme="1"/>
        <rFont val="Calibri"/>
        <family val="2"/>
        <scheme val="minor"/>
      </rPr>
      <t>Extracting applications of non- selected:</t>
    </r>
    <r>
      <rPr>
        <sz val="11"/>
        <color theme="1"/>
        <rFont val="Calibri"/>
        <family val="2"/>
        <scheme val="minor"/>
      </rPr>
      <t xml:space="preserve"> To add a possibility to extract applications of all NON-selected staff by filtering Seconded or Contracted or all.</t>
    </r>
    <r>
      <rPr>
        <sz val="8"/>
        <color theme="1"/>
        <rFont val="Calibri"/>
        <family val="2"/>
        <scheme val="minor"/>
      </rPr>
      <t> </t>
    </r>
  </si>
  <si>
    <r>
      <t>5.</t>
    </r>
    <r>
      <rPr>
        <sz val="7"/>
        <color theme="1"/>
        <rFont val="Times New Roman"/>
        <family val="1"/>
      </rPr>
      <t xml:space="preserve">       </t>
    </r>
    <r>
      <rPr>
        <b/>
        <sz val="11"/>
        <color theme="1"/>
        <rFont val="Calibri"/>
        <family val="2"/>
        <scheme val="minor"/>
      </rPr>
      <t>Sending an email to all non-shortlisted contracted candidates:</t>
    </r>
    <r>
      <rPr>
        <sz val="11"/>
        <color theme="1"/>
        <rFont val="Calibri"/>
        <family val="2"/>
        <scheme val="minor"/>
      </rPr>
      <t xml:space="preserve"> To add a possibility to automatically send a notification of “non-shortlisting” to all non-shortlisted contracted candidates at once.</t>
    </r>
    <r>
      <rPr>
        <sz val="8"/>
        <color theme="1"/>
        <rFont val="Calibri"/>
        <family val="2"/>
        <scheme val="minor"/>
      </rPr>
      <t> </t>
    </r>
  </si>
  <si>
    <r>
      <t>6.</t>
    </r>
    <r>
      <rPr>
        <sz val="7"/>
        <color theme="1"/>
        <rFont val="Times New Roman"/>
        <family val="1"/>
      </rPr>
      <t xml:space="preserve">       </t>
    </r>
    <r>
      <rPr>
        <b/>
        <sz val="11"/>
        <color theme="1"/>
        <rFont val="Calibri"/>
        <family val="2"/>
        <scheme val="minor"/>
      </rPr>
      <t>Inserting ceiling for seconding countries:</t>
    </r>
    <r>
      <rPr>
        <sz val="11"/>
        <color theme="1"/>
        <rFont val="Calibri"/>
        <family val="2"/>
        <scheme val="minor"/>
      </rPr>
      <t xml:space="preserve"> We need a form to enter the maximum number of supported candidates from the contributing countries. The number of seconded candidates should be generated automatically and the available candidates should be entered manually. It should loOK.like this:</t>
    </r>
    <r>
      <rPr>
        <sz val="8"/>
        <color theme="1"/>
        <rFont val="Calibri"/>
        <family val="2"/>
        <scheme val="minor"/>
      </rPr>
      <t> </t>
    </r>
  </si>
  <si>
    <r>
      <t>1.</t>
    </r>
    <r>
      <rPr>
        <sz val="7"/>
        <color theme="1"/>
        <rFont val="Times New Roman"/>
        <family val="1"/>
      </rPr>
      <t xml:space="preserve">       </t>
    </r>
    <r>
      <rPr>
        <sz val="11"/>
        <color theme="1"/>
        <rFont val="Calibri"/>
        <family val="2"/>
        <scheme val="minor"/>
      </rPr>
      <t>Ceiling should be generated in the “Countries Statistics report”.</t>
    </r>
    <r>
      <rPr>
        <sz val="8"/>
        <color theme="1"/>
        <rFont val="Calibri"/>
        <family val="2"/>
        <scheme val="minor"/>
      </rPr>
      <t> </t>
    </r>
  </si>
  <si>
    <r>
      <t>2.</t>
    </r>
    <r>
      <rPr>
        <sz val="7"/>
        <color theme="1"/>
        <rFont val="Times New Roman"/>
        <family val="1"/>
      </rPr>
      <t xml:space="preserve">       </t>
    </r>
    <r>
      <rPr>
        <sz val="11"/>
        <color theme="1"/>
        <rFont val="Calibri"/>
        <family val="2"/>
        <scheme val="minor"/>
      </rPr>
      <t>To create a form in which HRO can search for any candidate in all CFC. A report to be generated with a history of a particular candidate (by CFC).</t>
    </r>
    <r>
      <rPr>
        <sz val="8"/>
        <color theme="1"/>
        <rFont val="Calibri"/>
        <family val="2"/>
        <scheme val="minor"/>
      </rPr>
      <t> </t>
    </r>
  </si>
  <si>
    <r>
      <t>3.</t>
    </r>
    <r>
      <rPr>
        <sz val="7"/>
        <color theme="1"/>
        <rFont val="Times New Roman"/>
        <family val="1"/>
      </rPr>
      <t xml:space="preserve">       </t>
    </r>
    <r>
      <rPr>
        <sz val="11"/>
        <color theme="1"/>
        <rFont val="Calibri"/>
        <family val="2"/>
        <scheme val="minor"/>
      </rPr>
      <t xml:space="preserve">A possibility for HRO to select a candidate for a different position than he/she was interviewed for. </t>
    </r>
    <r>
      <rPr>
        <sz val="8"/>
        <color theme="1"/>
        <rFont val="Calibri"/>
        <family val="2"/>
        <scheme val="minor"/>
      </rPr>
      <t> </t>
    </r>
  </si>
  <si>
    <r>
      <t>4.</t>
    </r>
    <r>
      <rPr>
        <sz val="7"/>
        <color theme="1"/>
        <rFont val="Times New Roman"/>
        <family val="1"/>
      </rPr>
      <t xml:space="preserve">       </t>
    </r>
    <r>
      <rPr>
        <sz val="11"/>
        <color theme="1"/>
        <rFont val="Calibri"/>
        <family val="2"/>
        <scheme val="minor"/>
      </rPr>
      <t>A possibility for HRO to select a candidate without processing the candidate in other stages.</t>
    </r>
    <r>
      <rPr>
        <sz val="8"/>
        <color theme="1"/>
        <rFont val="Calibri"/>
        <family val="2"/>
        <scheme val="minor"/>
      </rPr>
      <t> </t>
    </r>
  </si>
  <si>
    <r>
      <t>5.</t>
    </r>
    <r>
      <rPr>
        <sz val="7"/>
        <color theme="1"/>
        <rFont val="Times New Roman"/>
        <family val="1"/>
      </rPr>
      <t xml:space="preserve">       </t>
    </r>
    <r>
      <rPr>
        <sz val="11"/>
        <color theme="1"/>
        <rFont val="Calibri"/>
        <family val="2"/>
        <scheme val="minor"/>
      </rPr>
      <t>A possibility for HRO to add/remove candidates’ priorities.</t>
    </r>
    <r>
      <rPr>
        <sz val="8"/>
        <color theme="1"/>
        <rFont val="Calibri"/>
        <family val="2"/>
        <scheme val="minor"/>
      </rPr>
      <t> </t>
    </r>
  </si>
  <si>
    <r>
      <t>6.</t>
    </r>
    <r>
      <rPr>
        <sz val="7"/>
        <color theme="1"/>
        <rFont val="Times New Roman"/>
        <family val="1"/>
      </rPr>
      <t xml:space="preserve">       </t>
    </r>
    <r>
      <rPr>
        <b/>
        <sz val="11"/>
        <color theme="1"/>
        <rFont val="Calibri"/>
        <family val="2"/>
        <scheme val="minor"/>
      </rPr>
      <t>Keeping the list sorted and filtered in all forms in ISR:</t>
    </r>
    <r>
      <rPr>
        <sz val="11"/>
        <color theme="1"/>
        <rFont val="Calibri"/>
        <family val="2"/>
        <scheme val="minor"/>
      </rPr>
      <t xml:space="preserve"> The processing of candidates in different stages should be more user- friendly meaning that when a filter is used and the list is sorted by a certain column it should remain the same even after processing one candidate.  Currently after each candidate is processed the list goes back to all, sorted by default.</t>
    </r>
    <r>
      <rPr>
        <sz val="8"/>
        <color theme="1"/>
        <rFont val="Calibri"/>
        <family val="2"/>
        <scheme val="minor"/>
      </rPr>
      <t> </t>
    </r>
  </si>
  <si>
    <r>
      <t>7.</t>
    </r>
    <r>
      <rPr>
        <sz val="7"/>
        <color theme="1"/>
        <rFont val="Times New Roman"/>
        <family val="1"/>
      </rPr>
      <t xml:space="preserve">       </t>
    </r>
    <r>
      <rPr>
        <b/>
        <sz val="11"/>
        <color theme="1"/>
        <rFont val="Calibri"/>
        <family val="2"/>
        <scheme val="minor"/>
      </rPr>
      <t>The vacancy no.</t>
    </r>
    <r>
      <rPr>
        <sz val="11"/>
        <color theme="1"/>
        <rFont val="Calibri"/>
        <family val="2"/>
        <scheme val="minor"/>
      </rPr>
      <t xml:space="preserve"> to be displayed in each form/window (Pending vacancies and Confirmed vacancies).</t>
    </r>
    <r>
      <rPr>
        <sz val="8"/>
        <color theme="1"/>
        <rFont val="Calibri"/>
        <family val="2"/>
        <scheme val="minor"/>
      </rPr>
      <t> </t>
    </r>
  </si>
  <si>
    <r>
      <t>8.</t>
    </r>
    <r>
      <rPr>
        <sz val="7"/>
        <color theme="1"/>
        <rFont val="Times New Roman"/>
        <family val="1"/>
      </rPr>
      <t xml:space="preserve">       </t>
    </r>
    <r>
      <rPr>
        <b/>
        <sz val="11"/>
        <color theme="1"/>
        <rFont val="Calibri"/>
        <family val="2"/>
        <scheme val="minor"/>
      </rPr>
      <t>Search filters to be added in each form:</t>
    </r>
    <r>
      <rPr>
        <sz val="11"/>
        <color theme="1"/>
        <rFont val="Calibri"/>
        <family val="2"/>
        <scheme val="minor"/>
      </rPr>
      <t xml:space="preserve"> Every form should have a search filter by name or surname of candidate in addition to other requested filters.</t>
    </r>
    <r>
      <rPr>
        <sz val="8"/>
        <color theme="1"/>
        <rFont val="Calibri"/>
        <family val="2"/>
        <scheme val="minor"/>
      </rPr>
      <t> </t>
    </r>
  </si>
  <si>
    <r>
      <t>9.</t>
    </r>
    <r>
      <rPr>
        <sz val="7"/>
        <color theme="1"/>
        <rFont val="Times New Roman"/>
        <family val="1"/>
      </rPr>
      <t xml:space="preserve">       </t>
    </r>
    <r>
      <rPr>
        <b/>
        <sz val="11"/>
        <color theme="1"/>
        <rFont val="Calibri"/>
        <family val="2"/>
        <scheme val="minor"/>
      </rPr>
      <t>Remarks:</t>
    </r>
    <r>
      <rPr>
        <sz val="11"/>
        <color theme="1"/>
        <rFont val="Calibri"/>
        <family val="2"/>
        <scheme val="minor"/>
      </rPr>
      <t xml:space="preserve"> Within any remarks window the remark should be displayed first (e.g. candidate invited for Interview), then the name of the person who made the change and date and time.</t>
    </r>
    <r>
      <rPr>
        <sz val="8"/>
        <color theme="1"/>
        <rFont val="Calibri"/>
        <family val="2"/>
        <scheme val="minor"/>
      </rPr>
      <t> </t>
    </r>
  </si>
  <si>
    <r>
      <t>10.</t>
    </r>
    <r>
      <rPr>
        <sz val="7"/>
        <color theme="1"/>
        <rFont val="Times New Roman"/>
        <family val="1"/>
      </rPr>
      <t xml:space="preserve">    </t>
    </r>
    <r>
      <rPr>
        <sz val="11"/>
        <color theme="1"/>
        <rFont val="Calibri"/>
        <family val="2"/>
        <scheme val="minor"/>
      </rPr>
      <t>The Invitation and notification text should not be displayed in the remarks window, only the action is sufficient.</t>
    </r>
    <r>
      <rPr>
        <sz val="8"/>
        <color theme="1"/>
        <rFont val="Calibri"/>
        <family val="2"/>
        <scheme val="minor"/>
      </rPr>
      <t> </t>
    </r>
  </si>
  <si>
    <r>
      <t>11.</t>
    </r>
    <r>
      <rPr>
        <sz val="7"/>
        <color theme="1"/>
        <rFont val="Times New Roman"/>
        <family val="1"/>
      </rPr>
      <t xml:space="preserve">    </t>
    </r>
    <r>
      <rPr>
        <sz val="11"/>
        <color theme="1"/>
        <rFont val="Calibri"/>
        <family val="2"/>
        <scheme val="minor"/>
      </rPr>
      <t>All fields showing “Nationality” should be replaced by “Country” in the whole ISR.</t>
    </r>
    <r>
      <rPr>
        <sz val="8"/>
        <color theme="1"/>
        <rFont val="Calibri"/>
        <family val="2"/>
        <scheme val="minor"/>
      </rPr>
      <t> </t>
    </r>
  </si>
  <si>
    <r>
      <t>12.</t>
    </r>
    <r>
      <rPr>
        <sz val="7"/>
        <color theme="1"/>
        <rFont val="Times New Roman"/>
        <family val="1"/>
      </rPr>
      <t xml:space="preserve">    </t>
    </r>
    <r>
      <rPr>
        <sz val="11"/>
        <color theme="1"/>
        <rFont val="Calibri"/>
        <family val="2"/>
        <scheme val="minor"/>
      </rPr>
      <t>All fields named “Engagement” should be renamed to “Regime” in the whole ISR.</t>
    </r>
    <r>
      <rPr>
        <sz val="8"/>
        <color theme="1"/>
        <rFont val="Calibri"/>
        <family val="2"/>
        <scheme val="minor"/>
      </rPr>
      <t> </t>
    </r>
  </si>
  <si>
    <r>
      <t>13.</t>
    </r>
    <r>
      <rPr>
        <sz val="7"/>
        <color theme="1"/>
        <rFont val="Times New Roman"/>
        <family val="1"/>
      </rPr>
      <t xml:space="preserve">    </t>
    </r>
    <r>
      <rPr>
        <sz val="11"/>
        <color theme="1"/>
        <rFont val="Calibri"/>
        <family val="2"/>
        <scheme val="minor"/>
      </rPr>
      <t xml:space="preserve">The value “Contracted” under Position Engagement should be changed to “Seconded/Contracted”.   </t>
    </r>
    <r>
      <rPr>
        <sz val="8"/>
        <color theme="1"/>
        <rFont val="Calibri"/>
        <family val="2"/>
        <scheme val="minor"/>
      </rPr>
      <t> </t>
    </r>
  </si>
  <si>
    <r>
      <t>14.</t>
    </r>
    <r>
      <rPr>
        <sz val="7"/>
        <color theme="1"/>
        <rFont val="Times New Roman"/>
        <family val="1"/>
      </rPr>
      <t xml:space="preserve">    </t>
    </r>
    <r>
      <rPr>
        <sz val="11"/>
        <color theme="1"/>
        <rFont val="Calibri"/>
        <family val="2"/>
        <scheme val="minor"/>
      </rPr>
      <t>A possibility to indicate that a candidate has withdrawn should be available at any stage in ISR.</t>
    </r>
    <r>
      <rPr>
        <sz val="8"/>
        <color theme="1"/>
        <rFont val="Calibri"/>
        <family val="2"/>
        <scheme val="minor"/>
      </rPr>
      <t> </t>
    </r>
  </si>
  <si>
    <r>
      <t>All windows when maximized should also automatically expand all the data not only the window frame (as shown below).</t>
    </r>
    <r>
      <rPr>
        <sz val="8"/>
        <color theme="1"/>
        <rFont val="Calibri"/>
        <family val="2"/>
        <scheme val="minor"/>
      </rPr>
      <t> </t>
    </r>
  </si>
  <si>
    <t>FShortlistDetails.vb</t>
  </si>
  <si>
    <t>Expand objects in the form if form expands</t>
  </si>
  <si>
    <t>Colour dgw_Candidates</t>
  </si>
  <si>
    <t>Sort by DOB with year first</t>
  </si>
  <si>
    <t>Make filters "Shortlisted", "Not Shortlisted" work</t>
  </si>
  <si>
    <t>H Scrollbar</t>
  </si>
  <si>
    <t>Preserve sorted order when candidate is taken out because of "Not Shortlist Candidate" decision in "View details"</t>
  </si>
  <si>
    <t>Wshortlisting-load all on CFC_SelectedIndexChanged + Reference(Blank)</t>
  </si>
  <si>
    <t>Make work Select Blank in cmb_Reference =&gt; display all</t>
  </si>
  <si>
    <t>Record all changes (starting 6.1.10….)</t>
  </si>
  <si>
    <t>Create FilterPositionsForHRO</t>
  </si>
  <si>
    <t>Shortcut button to Interview Window</t>
  </si>
  <si>
    <t>Check, test everything done so far</t>
  </si>
  <si>
    <t>Pending tasks</t>
  </si>
  <si>
    <t>Investigation req by Anita</t>
  </si>
  <si>
    <t>Req from Anita for more reasons in the window</t>
  </si>
  <si>
    <t>Add for all implementations : Andrei: LL/x.y.z + comments if needed.</t>
  </si>
  <si>
    <t>Deal with the problem of index in moving a record from the filtered</t>
  </si>
  <si>
    <t>dgw when changing the status of a candidate.</t>
  </si>
  <si>
    <t xml:space="preserve">Modify CONVERT(DOB, 111) in </t>
  </si>
  <si>
    <t>proc_GetShortlistedCandidates_By_Position_Priority_CFC</t>
  </si>
  <si>
    <t>and related</t>
  </si>
  <si>
    <t>AP-ISRLL</t>
  </si>
  <si>
    <t>Ch4</t>
  </si>
  <si>
    <t>Select as a group</t>
  </si>
  <si>
    <t>Screen for all app positions</t>
  </si>
  <si>
    <t>Ch.6</t>
  </si>
  <si>
    <t>CS-chkMeetTechReq</t>
  </si>
  <si>
    <t>SPs for filters ( dynamic SQL)-construction</t>
  </si>
  <si>
    <t>Refactor project</t>
  </si>
  <si>
    <t xml:space="preserve">Create classes where include specific methods </t>
  </si>
  <si>
    <t>Refactor writen code by improving the logic ( Ifs etc ; )</t>
  </si>
  <si>
    <t>Troubleshoot</t>
  </si>
  <si>
    <t>NotShortlisted and Contracted filters should display the same results</t>
  </si>
  <si>
    <t>Work with</t>
  </si>
  <si>
    <t>Troubleshoot:</t>
  </si>
  <si>
    <t>Modify this whereever is not right:</t>
  </si>
  <si>
    <t xml:space="preserve">  MessageBox.Show("For unknown reasons the remarks were not added to the list!" &amp; vbCrLf &amp; _</t>
  </si>
  <si>
    <t xml:space="preserve">                                    "Please contact your adminnistrator.", _</t>
  </si>
  <si>
    <t xml:space="preserve">                                "Error adding remarks...",</t>
  </si>
  <si>
    <t xml:space="preserve">                                MessageBoxIcon.Information)</t>
  </si>
  <si>
    <t>Make  proc_UpdateCandidatesToNotShortlistedAsGroup and the related ones  transactional with message of error in the interface (Nusret)</t>
  </si>
  <si>
    <t>Modify related SP s with this one proc_UpdateCandidatesToNotShortlistedAsGroup</t>
  </si>
  <si>
    <t>proc_InsertSelectedCandidatesDetailsAsGroup</t>
  </si>
  <si>
    <t>(change Insert with Update)</t>
  </si>
  <si>
    <t xml:space="preserve">Modify </t>
  </si>
  <si>
    <t>proc_UpdateAllPositionsByPriorityIds</t>
  </si>
  <si>
    <t>Unify format of Error messages ( with ' contact your database administrator….')</t>
  </si>
  <si>
    <t>Write something similar to this wherever is necessary</t>
  </si>
  <si>
    <t>If row.Cells("ID_Priority").Value = Nothing Then</t>
  </si>
  <si>
    <t xml:space="preserve">                strPriorityId = 0</t>
  </si>
  <si>
    <t xml:space="preserve">            Else</t>
  </si>
  <si>
    <t xml:space="preserve">                strPriorityId = row.Cells("ID_Priority").Value.ToString</t>
  </si>
  <si>
    <t xml:space="preserve">            End If</t>
  </si>
  <si>
    <t>AP = Panel Member ( check, what Panels); Change to profile 77 in the login DB</t>
  </si>
  <si>
    <t>1) Check Box issue</t>
  </si>
  <si>
    <t>2) NotProcessed filter</t>
  </si>
  <si>
    <t>3) Make Contracted, Seconded work like Shortlisted, NotShortlisted</t>
  </si>
  <si>
    <t>4) Restore tbl_isr_Priorities?</t>
  </si>
  <si>
    <t>5) Check if ID_Panel = 0 OK in the Shortlisted, NotShortlisted, NotProcessed, Seconded, Contracted filters.</t>
  </si>
  <si>
    <t>6) Contracted, Seconded filters should display ALL Contracted, Seconded candidates displayed also in "All" or just the "Shorltlisted" ones?</t>
  </si>
  <si>
    <t>Engagement -Regime in Screening</t>
  </si>
  <si>
    <t>Dgw-sorted by LN default</t>
  </si>
  <si>
    <t>Default sorting order to be preserved in Screening ( any display, window)</t>
  </si>
  <si>
    <t>Deal with the last record in dgw- Error msg</t>
  </si>
  <si>
    <t>HRO remarks for Panel: All remarks added by HRO should be visible with HRO : and all should be displayed fully if don’t have "Conditionaly" etc….</t>
  </si>
  <si>
    <t xml:space="preserve">(Conditionally, Positively, Negatively) should be displayed only the last one. </t>
  </si>
  <si>
    <t>Enlarge space for remarks (characters)</t>
  </si>
  <si>
    <t>Screen Mgmt tool: Report on Screeners</t>
  </si>
  <si>
    <t>Candidate | Screener | Screening Decision | Date Time | Regime | Position  Ref | Pos Title | Priority</t>
  </si>
  <si>
    <t>Statistics : Screener | Nr. Of Records screened ( 1 candidate for 3 positions-all should be considered) |</t>
  </si>
  <si>
    <t>Priorities</t>
  </si>
  <si>
    <t>Status History ?</t>
  </si>
  <si>
    <t xml:space="preserve">Search function : input Candidate name =&gt; all CFCs |all final stages he reached | all priorities | all </t>
  </si>
  <si>
    <t>Interview Schedule : Email to PM Candidates scheduled for an Interview with the attachement(Report) of Interview Schedule</t>
  </si>
  <si>
    <t>(one email /position not per candidate)</t>
  </si>
  <si>
    <t>Shortlisting</t>
  </si>
  <si>
    <t>NS automatically should work on initial candidates displayed caselot</t>
  </si>
  <si>
    <t xml:space="preserve">NotProcessed = Not marked in Shortlisting -all being Screened </t>
  </si>
  <si>
    <t xml:space="preserve">NS automatically </t>
  </si>
  <si>
    <t>The button should not be enabled if contracted displayed are shorlisted</t>
  </si>
  <si>
    <t>New :</t>
  </si>
  <si>
    <t>Not allow schedule interviews for Contracted from third contributing states ( USA, Canada, Croatia, Turkey, Norway etc)</t>
  </si>
  <si>
    <t>if at there are still not processed contracted from EU states.Same for seconded (already implemented, not same rules-No contracted candidate can be scheduled for Interview if there are still seconded not processed)</t>
  </si>
  <si>
    <t>LL 5.9 ( plus the SP)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</si>
</sst>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font>
      <sz val="11"/>
      <color theme="1"/>
      <name val="Calibri"/>
      <family val="2"/>
      <scheme val="minor"/>
    </font>
    <font>
      <b/>
      <sz val="11"/>
      <color theme="1"/>
      <name val="Calibri"/>
      <family val="2"/>
      <scheme val="minor"/>
    </font>
    <font>
      <b/>
      <sz val="11"/>
      <color rgb="FF000000"/>
      <name val="Calibri"/>
      <family val="2"/>
      <scheme val="minor"/>
    </font>
    <font>
      <sz val="11"/>
      <color rgb="FF000000"/>
      <name val="Calibri"/>
      <family val="2"/>
      <scheme val="minor"/>
    </font>
    <font>
      <sz val="8"/>
      <color theme="1"/>
      <name val="Calibri"/>
      <family val="2"/>
      <scheme val="minor"/>
    </font>
    <font>
      <b/>
      <sz val="11"/>
      <color rgb="FF363636"/>
      <name val="Calibri"/>
      <family val="2"/>
      <scheme val="minor"/>
    </font>
    <font>
      <sz val="7"/>
      <color theme="1"/>
      <name val="Times New Roman"/>
      <family val="1"/>
    </font>
    <font>
      <b/>
      <sz val="12"/>
      <color theme="1"/>
      <name val="Calibri"/>
      <family val="2"/>
      <scheme val="minor"/>
    </font>
    <font>
      <sz val="14"/>
      <color theme="1"/>
      <name val="Calibri"/>
      <family val="2"/>
      <scheme val="minor"/>
    </font>
    <font>
      <b/>
      <sz val="14"/>
      <color theme="1"/>
      <name val="Calibri"/>
      <family val="2"/>
      <scheme val="minor"/>
    </font>
    <font>
      <sz val="11"/>
      <color theme="1"/>
      <name val="Calibri"/>
      <family val="2"/>
      <scheme val="minor"/>
    </font>
    <font>
      <u/>
      <sz val="11"/>
      <color theme="1"/>
      <name val="Calibri"/>
      <family val="2"/>
      <scheme val="minor"/>
    </font>
    <font>
      <sz val="11"/>
      <color theme="1"/>
      <name val="Wingdings"/>
      <charset val="2"/>
    </font>
    <font>
      <i/>
      <sz val="11"/>
      <color theme="1"/>
      <name val="Calibri"/>
      <family val="2"/>
      <scheme val="minor"/>
    </font>
    <font>
      <b/>
      <i/>
      <sz val="11"/>
      <color theme="1"/>
      <name val="Calibri"/>
      <family val="2"/>
      <scheme val="minor"/>
    </font>
    <font>
      <sz val="10"/>
      <color theme="1"/>
      <name val="Calibri"/>
      <family val="2"/>
      <scheme val="minor"/>
    </font>
    <font>
      <b/>
      <u/>
      <sz val="11"/>
      <color theme="1"/>
      <name val="Calibri"/>
      <family val="2"/>
      <scheme val="minor"/>
    </font>
    <font>
      <vertAlign val="superscript"/>
      <sz val="11"/>
      <color theme="1"/>
      <name val="Calibri"/>
      <family val="2"/>
      <scheme val="minor"/>
    </font>
    <font>
      <sz val="11"/>
      <color theme="1"/>
      <name val="Symbol"/>
      <family val="1"/>
      <charset val="2"/>
    </font>
    <font>
      <b/>
      <sz val="10"/>
      <color rgb="FF000000"/>
      <name val="Calibri"/>
      <family val="2"/>
      <scheme val="minor"/>
    </font>
    <font>
      <b/>
      <sz val="7"/>
      <color rgb="FF000000"/>
      <name val="Times New Roman"/>
      <family val="1"/>
    </font>
    <font>
      <sz val="10"/>
      <color rgb="FF000000"/>
      <name val="Calibri"/>
      <family val="2"/>
      <scheme val="minor"/>
    </font>
    <font>
      <vertAlign val="superscript"/>
      <sz val="10"/>
      <color rgb="FF000000"/>
      <name val="Calibri"/>
      <family val="2"/>
      <scheme val="minor"/>
    </font>
    <font>
      <strike/>
      <sz val="11"/>
      <color theme="1"/>
      <name val="Calibri"/>
      <family val="2"/>
      <scheme val="minor"/>
    </font>
    <font>
      <sz val="9"/>
      <color indexed="81"/>
      <name val="Tahoma"/>
      <family val="2"/>
    </font>
    <font>
      <b/>
      <sz val="9"/>
      <color indexed="81"/>
      <name val="Tahoma"/>
      <family val="2"/>
    </font>
    <font>
      <b/>
      <sz val="12"/>
      <color rgb="FFFF0000"/>
      <name val="Calibri"/>
      <family val="2"/>
      <scheme val="minor"/>
    </font>
  </fonts>
  <fills count="10">
    <fill>
      <patternFill patternType="none"/>
    </fill>
    <fill>
      <patternFill patternType="gray125"/>
    </fill>
    <fill>
      <patternFill patternType="solid">
        <fgColor rgb="FFFFFFFF"/>
        <bgColor indexed="64"/>
      </patternFill>
    </fill>
    <fill>
      <patternFill patternType="solid">
        <fgColor rgb="FF92D050"/>
        <bgColor indexed="64"/>
      </patternFill>
    </fill>
    <fill>
      <patternFill patternType="solid">
        <fgColor rgb="FFFFC000"/>
        <bgColor indexed="64"/>
      </patternFill>
    </fill>
    <fill>
      <patternFill patternType="solid">
        <fgColor theme="7" tint="0.79998168889431442"/>
        <bgColor indexed="64"/>
      </patternFill>
    </fill>
    <fill>
      <patternFill patternType="solid">
        <fgColor rgb="FFFFFF00"/>
        <bgColor indexed="64"/>
      </patternFill>
    </fill>
    <fill>
      <patternFill patternType="solid">
        <fgColor rgb="FF00B0F0"/>
        <bgColor indexed="64"/>
      </patternFill>
    </fill>
    <fill>
      <patternFill patternType="solid">
        <fgColor theme="2" tint="-9.9978637043366805E-2"/>
        <bgColor indexed="64"/>
      </patternFill>
    </fill>
    <fill>
      <patternFill patternType="solid">
        <fgColor rgb="FFFF0000"/>
        <bgColor indexed="64"/>
      </patternFill>
    </fill>
  </fills>
  <borders count="2">
    <border>
      <left/>
      <right/>
      <top/>
      <bottom/>
      <diagonal/>
    </border>
    <border>
      <left style="thin">
        <color rgb="FFB1BBCC"/>
      </left>
      <right style="thin">
        <color rgb="FFB1BBCC"/>
      </right>
      <top style="thin">
        <color rgb="FFB1BBCC"/>
      </top>
      <bottom style="thin">
        <color rgb="FFB1BBCC"/>
      </bottom>
      <diagonal/>
    </border>
  </borders>
  <cellStyleXfs count="1">
    <xf numFmtId="0" fontId="0" fillId="0" borderId="0"/>
  </cellStyleXfs>
  <cellXfs count="69">
    <xf numFmtId="0" fontId="0" fillId="0" borderId="0" xfId="0"/>
    <xf numFmtId="0" fontId="2" fillId="2" borderId="1" xfId="0" applyFont="1" applyFill="1" applyBorder="1" applyAlignment="1">
      <alignment vertical="center"/>
    </xf>
    <xf numFmtId="0" fontId="4" fillId="0" borderId="0" xfId="0" applyFont="1" applyAlignment="1">
      <alignment vertical="center"/>
    </xf>
    <xf numFmtId="0" fontId="1" fillId="5" borderId="0" xfId="0" applyFont="1" applyFill="1"/>
    <xf numFmtId="0" fontId="5" fillId="5" borderId="1" xfId="0" applyFont="1" applyFill="1" applyBorder="1" applyAlignment="1">
      <alignment vertical="center"/>
    </xf>
    <xf numFmtId="0" fontId="0" fillId="0" borderId="0" xfId="0" applyAlignment="1">
      <alignment vertical="top" wrapText="1"/>
    </xf>
    <xf numFmtId="0" fontId="7" fillId="0" borderId="0" xfId="0" applyFont="1"/>
    <xf numFmtId="0" fontId="0" fillId="3" borderId="0" xfId="0" applyFill="1"/>
    <xf numFmtId="0" fontId="0" fillId="6" borderId="0" xfId="0" applyFill="1"/>
    <xf numFmtId="0" fontId="0" fillId="4" borderId="0" xfId="0" applyFill="1"/>
    <xf numFmtId="0" fontId="1" fillId="5" borderId="0" xfId="0" applyFont="1" applyFill="1" applyAlignment="1">
      <alignment vertical="top" wrapText="1"/>
    </xf>
    <xf numFmtId="0" fontId="0" fillId="6" borderId="0" xfId="0" applyFill="1" applyAlignment="1">
      <alignment vertical="top" wrapText="1"/>
    </xf>
    <xf numFmtId="0" fontId="3" fillId="3" borderId="1" xfId="0" applyFont="1" applyFill="1" applyBorder="1" applyAlignment="1">
      <alignment vertical="center"/>
    </xf>
    <xf numFmtId="0" fontId="3" fillId="3" borderId="1" xfId="0" applyFont="1" applyFill="1" applyBorder="1" applyAlignment="1">
      <alignment vertical="center" wrapText="1"/>
    </xf>
    <xf numFmtId="0" fontId="1" fillId="3" borderId="0" xfId="0" applyFont="1" applyFill="1" applyAlignment="1">
      <alignment wrapText="1"/>
    </xf>
    <xf numFmtId="0" fontId="0" fillId="3" borderId="0" xfId="0" applyFill="1" applyAlignment="1">
      <alignment vertical="top" wrapText="1"/>
    </xf>
    <xf numFmtId="0" fontId="0" fillId="3" borderId="0" xfId="0" applyFill="1" applyAlignment="1">
      <alignment wrapText="1"/>
    </xf>
    <xf numFmtId="0" fontId="0" fillId="3" borderId="0" xfId="0" applyFill="1" applyAlignment="1">
      <alignment horizontal="justify" vertical="center"/>
    </xf>
    <xf numFmtId="0" fontId="9" fillId="0" borderId="0" xfId="0" applyFont="1" applyAlignment="1">
      <alignment vertical="center"/>
    </xf>
    <xf numFmtId="0" fontId="8" fillId="0" borderId="0" xfId="0" applyFont="1"/>
    <xf numFmtId="0" fontId="8" fillId="0" borderId="0" xfId="0" applyFont="1" applyAlignment="1">
      <alignment vertical="center"/>
    </xf>
    <xf numFmtId="0" fontId="3" fillId="6" borderId="1" xfId="0" applyFont="1" applyFill="1" applyBorder="1" applyAlignment="1">
      <alignment vertical="center"/>
    </xf>
    <xf numFmtId="0" fontId="2" fillId="2" borderId="0" xfId="0" applyFont="1" applyFill="1" applyAlignment="1">
      <alignment vertical="center"/>
    </xf>
    <xf numFmtId="0" fontId="0" fillId="0" borderId="0" xfId="0" applyAlignment="1">
      <alignment horizontal="justify" vertical="center"/>
    </xf>
    <xf numFmtId="0" fontId="12" fillId="3" borderId="0" xfId="0" applyFont="1" applyFill="1" applyAlignment="1">
      <alignment horizontal="justify" vertical="center"/>
    </xf>
    <xf numFmtId="0" fontId="8" fillId="3" borderId="0" xfId="0" applyFont="1" applyFill="1" applyAlignment="1">
      <alignment vertical="center"/>
    </xf>
    <xf numFmtId="0" fontId="8" fillId="3" borderId="0" xfId="0" applyFont="1" applyFill="1"/>
    <xf numFmtId="0" fontId="2" fillId="0" borderId="0" xfId="0" applyFont="1" applyAlignment="1">
      <alignment vertical="center"/>
    </xf>
    <xf numFmtId="0" fontId="12" fillId="0" borderId="0" xfId="0" applyFont="1" applyAlignment="1">
      <alignment horizontal="justify" vertical="center"/>
    </xf>
    <xf numFmtId="0" fontId="0" fillId="0" borderId="0" xfId="0" applyAlignment="1">
      <alignment horizontal="left" vertical="top" wrapText="1" indent="10"/>
    </xf>
    <xf numFmtId="0" fontId="6" fillId="0" borderId="0" xfId="0" applyFont="1" applyAlignment="1">
      <alignment horizontal="left" vertical="top" wrapText="1" indent="15"/>
    </xf>
    <xf numFmtId="0" fontId="0" fillId="0" borderId="0" xfId="0" applyAlignment="1">
      <alignment horizontal="left" vertical="top" wrapText="1" indent="15"/>
    </xf>
    <xf numFmtId="0" fontId="13" fillId="0" borderId="0" xfId="0" applyFont="1" applyAlignment="1">
      <alignment horizontal="left" vertical="top" wrapText="1" indent="5"/>
    </xf>
    <xf numFmtId="0" fontId="0" fillId="0" borderId="0" xfId="0" applyAlignment="1">
      <alignment horizontal="center"/>
    </xf>
    <xf numFmtId="0" fontId="1" fillId="5" borderId="0" xfId="0" applyFont="1" applyFill="1" applyAlignment="1">
      <alignment horizontal="center"/>
    </xf>
    <xf numFmtId="0" fontId="0" fillId="3" borderId="0" xfId="0" applyFill="1" applyAlignment="1">
      <alignment horizontal="left" vertical="top" wrapText="1" indent="10"/>
    </xf>
    <xf numFmtId="0" fontId="0" fillId="3" borderId="0" xfId="0" applyFill="1" applyAlignment="1">
      <alignment horizontal="center"/>
    </xf>
    <xf numFmtId="0" fontId="6" fillId="3" borderId="0" xfId="0" applyFont="1" applyFill="1" applyAlignment="1">
      <alignment horizontal="left" vertical="top" wrapText="1" indent="15"/>
    </xf>
    <xf numFmtId="0" fontId="13" fillId="3" borderId="0" xfId="0" applyFont="1" applyFill="1" applyAlignment="1">
      <alignment horizontal="left" vertical="top" wrapText="1" indent="5"/>
    </xf>
    <xf numFmtId="0" fontId="1" fillId="0" borderId="0" xfId="0" applyFont="1"/>
    <xf numFmtId="0" fontId="14" fillId="0" borderId="0" xfId="0" applyFont="1" applyAlignment="1">
      <alignment horizontal="left" vertical="top" wrapText="1" indent="15"/>
    </xf>
    <xf numFmtId="0" fontId="0" fillId="0" borderId="0" xfId="0" applyAlignment="1">
      <alignment horizontal="left" vertical="top" wrapText="1" indent="5"/>
    </xf>
    <xf numFmtId="0" fontId="0" fillId="7" borderId="0" xfId="0" applyFill="1"/>
    <xf numFmtId="0" fontId="0" fillId="8" borderId="0" xfId="0" applyFill="1"/>
    <xf numFmtId="0" fontId="8" fillId="8" borderId="0" xfId="0" applyFont="1" applyFill="1" applyAlignment="1">
      <alignment vertical="center"/>
    </xf>
    <xf numFmtId="0" fontId="8" fillId="8" borderId="0" xfId="0" applyFont="1" applyFill="1"/>
    <xf numFmtId="0" fontId="10" fillId="0" borderId="0" xfId="0" applyFont="1" applyAlignment="1">
      <alignment horizontal="justify" vertical="center"/>
    </xf>
    <xf numFmtId="0" fontId="11" fillId="0" borderId="0" xfId="0" applyFont="1"/>
    <xf numFmtId="0" fontId="1" fillId="0" borderId="0" xfId="0" applyFont="1" applyAlignment="1">
      <alignment horizontal="justify" vertical="center"/>
    </xf>
    <xf numFmtId="0" fontId="18" fillId="0" borderId="0" xfId="0" applyFont="1" applyAlignment="1">
      <alignment horizontal="justify" vertical="center"/>
    </xf>
    <xf numFmtId="0" fontId="16" fillId="0" borderId="0" xfId="0" applyFont="1"/>
    <xf numFmtId="0" fontId="19" fillId="0" borderId="0" xfId="0" applyFont="1" applyAlignment="1">
      <alignment horizontal="justify" vertical="center"/>
    </xf>
    <xf numFmtId="0" fontId="21" fillId="0" borderId="0" xfId="0" applyFont="1" applyAlignment="1">
      <alignment horizontal="justify" vertical="center"/>
    </xf>
    <xf numFmtId="0" fontId="15" fillId="0" borderId="0" xfId="0" applyFont="1" applyAlignment="1">
      <alignment horizontal="justify" vertical="center"/>
    </xf>
    <xf numFmtId="0" fontId="11" fillId="0" borderId="0" xfId="0" applyFont="1" applyAlignment="1">
      <alignment horizontal="justify" vertical="center"/>
    </xf>
    <xf numFmtId="0" fontId="0" fillId="7" borderId="0" xfId="0" applyFill="1" applyAlignment="1">
      <alignment horizontal="justify" vertical="center"/>
    </xf>
    <xf numFmtId="14" fontId="0" fillId="0" borderId="0" xfId="0" applyNumberFormat="1"/>
    <xf numFmtId="14" fontId="1" fillId="0" borderId="0" xfId="0" applyNumberFormat="1" applyFont="1"/>
    <xf numFmtId="0" fontId="23" fillId="0" borderId="0" xfId="0" applyFont="1"/>
    <xf numFmtId="0" fontId="0" fillId="0" borderId="0" xfId="0" applyAlignment="1">
      <alignment horizontal="justify"/>
    </xf>
    <xf numFmtId="0" fontId="1" fillId="5" borderId="0" xfId="0" applyFont="1" applyFill="1" applyAlignment="1">
      <alignment horizontal="justify"/>
    </xf>
    <xf numFmtId="0" fontId="8" fillId="0" borderId="0" xfId="0" applyFont="1" applyAlignment="1">
      <alignment horizontal="justify"/>
    </xf>
    <xf numFmtId="0" fontId="8" fillId="3" borderId="0" xfId="0" applyFont="1" applyFill="1" applyAlignment="1">
      <alignment horizontal="justify"/>
    </xf>
    <xf numFmtId="0" fontId="3" fillId="3" borderId="1" xfId="0" applyFont="1" applyFill="1" applyBorder="1" applyAlignment="1">
      <alignment vertical="top" wrapText="1"/>
    </xf>
    <xf numFmtId="0" fontId="0" fillId="9" borderId="0" xfId="0" applyFill="1"/>
    <xf numFmtId="0" fontId="0" fillId="3" borderId="0" xfId="0" applyFill="1" applyAlignment="1">
      <alignment horizontal="justify"/>
    </xf>
    <xf numFmtId="0" fontId="9" fillId="9" borderId="0" xfId="0" applyFont="1" applyFill="1"/>
    <xf numFmtId="20" fontId="0" fillId="0" borderId="0" xfId="0" applyNumberFormat="1" applyAlignment="1">
      <alignment horizontal="justify"/>
    </xf>
    <xf numFmtId="0" fontId="0" fillId="0" borderId="0" xfId="0" applyAlignment="1">
      <alignment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32.png"/><Relationship Id="rId2" Type="http://schemas.openxmlformats.org/officeDocument/2006/relationships/image" Target="../media/image131.png"/><Relationship Id="rId1" Type="http://schemas.openxmlformats.org/officeDocument/2006/relationships/image" Target="../media/image13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3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34.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36.png"/><Relationship Id="rId1" Type="http://schemas.openxmlformats.org/officeDocument/2006/relationships/image" Target="../media/image135.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39.png"/><Relationship Id="rId2" Type="http://schemas.openxmlformats.org/officeDocument/2006/relationships/image" Target="../media/image138.png"/><Relationship Id="rId1" Type="http://schemas.openxmlformats.org/officeDocument/2006/relationships/image" Target="../media/image137.png"/><Relationship Id="rId6" Type="http://schemas.openxmlformats.org/officeDocument/2006/relationships/image" Target="../media/image142.png"/><Relationship Id="rId5" Type="http://schemas.openxmlformats.org/officeDocument/2006/relationships/image" Target="../media/image141.png"/><Relationship Id="rId4" Type="http://schemas.openxmlformats.org/officeDocument/2006/relationships/image" Target="../media/image140.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43.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3" Type="http://schemas.openxmlformats.org/officeDocument/2006/relationships/image" Target="../media/image11.png"/><Relationship Id="rId7" Type="http://schemas.openxmlformats.org/officeDocument/2006/relationships/image" Target="../media/image15.png"/><Relationship Id="rId12" Type="http://schemas.openxmlformats.org/officeDocument/2006/relationships/image" Target="../media/image20.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5" Type="http://schemas.openxmlformats.org/officeDocument/2006/relationships/image" Target="../media/image13.png"/><Relationship Id="rId10" Type="http://schemas.openxmlformats.org/officeDocument/2006/relationships/image" Target="../media/image18.png"/><Relationship Id="rId4" Type="http://schemas.openxmlformats.org/officeDocument/2006/relationships/image" Target="../media/image12.png"/><Relationship Id="rId9" Type="http://schemas.openxmlformats.org/officeDocument/2006/relationships/image" Target="../media/image17.png"/></Relationships>
</file>

<file path=xl/drawings/_rels/drawing4.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s>
</file>

<file path=xl/drawings/_rels/drawing5.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6.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png"/><Relationship Id="rId18" Type="http://schemas.openxmlformats.org/officeDocument/2006/relationships/image" Target="../media/image44.png"/><Relationship Id="rId3" Type="http://schemas.openxmlformats.org/officeDocument/2006/relationships/image" Target="../media/image29.png"/><Relationship Id="rId7" Type="http://schemas.openxmlformats.org/officeDocument/2006/relationships/image" Target="../media/image33.png"/><Relationship Id="rId12" Type="http://schemas.openxmlformats.org/officeDocument/2006/relationships/image" Target="../media/image38.png"/><Relationship Id="rId17" Type="http://schemas.openxmlformats.org/officeDocument/2006/relationships/image" Target="../media/image43.png"/><Relationship Id="rId2" Type="http://schemas.openxmlformats.org/officeDocument/2006/relationships/image" Target="../media/image28.png"/><Relationship Id="rId16" Type="http://schemas.openxmlformats.org/officeDocument/2006/relationships/image" Target="../media/image42.png"/><Relationship Id="rId1" Type="http://schemas.openxmlformats.org/officeDocument/2006/relationships/image" Target="../media/image27.png"/><Relationship Id="rId6" Type="http://schemas.openxmlformats.org/officeDocument/2006/relationships/image" Target="../media/image32.png"/><Relationship Id="rId11" Type="http://schemas.openxmlformats.org/officeDocument/2006/relationships/image" Target="../media/image37.png"/><Relationship Id="rId5" Type="http://schemas.openxmlformats.org/officeDocument/2006/relationships/image" Target="../media/image31.png"/><Relationship Id="rId15" Type="http://schemas.openxmlformats.org/officeDocument/2006/relationships/image" Target="../media/image41.png"/><Relationship Id="rId10" Type="http://schemas.openxmlformats.org/officeDocument/2006/relationships/image" Target="../media/image36.png"/><Relationship Id="rId19" Type="http://schemas.openxmlformats.org/officeDocument/2006/relationships/image" Target="../media/image45.png"/><Relationship Id="rId4" Type="http://schemas.openxmlformats.org/officeDocument/2006/relationships/image" Target="../media/image30.png"/><Relationship Id="rId9" Type="http://schemas.openxmlformats.org/officeDocument/2006/relationships/image" Target="../media/image35.png"/><Relationship Id="rId14" Type="http://schemas.openxmlformats.org/officeDocument/2006/relationships/image" Target="../media/image40.png"/></Relationships>
</file>

<file path=xl/drawings/_rels/drawing7.xml.rels><?xml version="1.0" encoding="UTF-8" standalone="yes"?>
<Relationships xmlns="http://schemas.openxmlformats.org/package/2006/relationships"><Relationship Id="rId8" Type="http://schemas.openxmlformats.org/officeDocument/2006/relationships/image" Target="../media/image53.png"/><Relationship Id="rId13" Type="http://schemas.openxmlformats.org/officeDocument/2006/relationships/image" Target="../media/image58.png"/><Relationship Id="rId18" Type="http://schemas.openxmlformats.org/officeDocument/2006/relationships/image" Target="../media/image63.png"/><Relationship Id="rId3" Type="http://schemas.openxmlformats.org/officeDocument/2006/relationships/image" Target="../media/image48.png"/><Relationship Id="rId7" Type="http://schemas.openxmlformats.org/officeDocument/2006/relationships/image" Target="../media/image52.png"/><Relationship Id="rId12" Type="http://schemas.openxmlformats.org/officeDocument/2006/relationships/image" Target="../media/image57.png"/><Relationship Id="rId17" Type="http://schemas.openxmlformats.org/officeDocument/2006/relationships/image" Target="../media/image62.png"/><Relationship Id="rId2" Type="http://schemas.openxmlformats.org/officeDocument/2006/relationships/image" Target="../media/image47.png"/><Relationship Id="rId16" Type="http://schemas.openxmlformats.org/officeDocument/2006/relationships/image" Target="../media/image61.png"/><Relationship Id="rId20" Type="http://schemas.openxmlformats.org/officeDocument/2006/relationships/image" Target="../media/image65.png"/><Relationship Id="rId1" Type="http://schemas.openxmlformats.org/officeDocument/2006/relationships/image" Target="../media/image46.png"/><Relationship Id="rId6" Type="http://schemas.openxmlformats.org/officeDocument/2006/relationships/image" Target="../media/image51.png"/><Relationship Id="rId11" Type="http://schemas.openxmlformats.org/officeDocument/2006/relationships/image" Target="../media/image56.png"/><Relationship Id="rId5" Type="http://schemas.openxmlformats.org/officeDocument/2006/relationships/image" Target="../media/image50.png"/><Relationship Id="rId15" Type="http://schemas.openxmlformats.org/officeDocument/2006/relationships/image" Target="../media/image60.png"/><Relationship Id="rId10" Type="http://schemas.openxmlformats.org/officeDocument/2006/relationships/image" Target="../media/image55.png"/><Relationship Id="rId19" Type="http://schemas.openxmlformats.org/officeDocument/2006/relationships/image" Target="../media/image64.png"/><Relationship Id="rId4" Type="http://schemas.openxmlformats.org/officeDocument/2006/relationships/image" Target="../media/image49.png"/><Relationship Id="rId9" Type="http://schemas.openxmlformats.org/officeDocument/2006/relationships/image" Target="../media/image54.png"/><Relationship Id="rId14" Type="http://schemas.openxmlformats.org/officeDocument/2006/relationships/image" Target="../media/image59.png"/></Relationships>
</file>

<file path=xl/drawings/_rels/drawing8.xml.rels><?xml version="1.0" encoding="UTF-8" standalone="yes"?>
<Relationships xmlns="http://schemas.openxmlformats.org/package/2006/relationships"><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9" Type="http://schemas.openxmlformats.org/officeDocument/2006/relationships/image" Target="../media/image104.png"/><Relationship Id="rId21" Type="http://schemas.openxmlformats.org/officeDocument/2006/relationships/image" Target="../media/image86.png"/><Relationship Id="rId34" Type="http://schemas.openxmlformats.org/officeDocument/2006/relationships/image" Target="../media/image99.png"/><Relationship Id="rId42" Type="http://schemas.openxmlformats.org/officeDocument/2006/relationships/image" Target="../media/image107.png"/><Relationship Id="rId7" Type="http://schemas.openxmlformats.org/officeDocument/2006/relationships/image" Target="../media/image72.png"/><Relationship Id="rId2" Type="http://schemas.openxmlformats.org/officeDocument/2006/relationships/image" Target="../media/image67.png"/><Relationship Id="rId16" Type="http://schemas.openxmlformats.org/officeDocument/2006/relationships/image" Target="../media/image81.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32" Type="http://schemas.openxmlformats.org/officeDocument/2006/relationships/image" Target="../media/image97.png"/><Relationship Id="rId37" Type="http://schemas.openxmlformats.org/officeDocument/2006/relationships/image" Target="../media/image102.png"/><Relationship Id="rId40" Type="http://schemas.openxmlformats.org/officeDocument/2006/relationships/image" Target="../media/image105.png"/><Relationship Id="rId45" Type="http://schemas.openxmlformats.org/officeDocument/2006/relationships/image" Target="../media/image110.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36" Type="http://schemas.openxmlformats.org/officeDocument/2006/relationships/image" Target="../media/image101.png"/><Relationship Id="rId10" Type="http://schemas.openxmlformats.org/officeDocument/2006/relationships/image" Target="../media/image75.png"/><Relationship Id="rId19" Type="http://schemas.openxmlformats.org/officeDocument/2006/relationships/image" Target="../media/image84.png"/><Relationship Id="rId31" Type="http://schemas.openxmlformats.org/officeDocument/2006/relationships/image" Target="../media/image96.png"/><Relationship Id="rId44" Type="http://schemas.openxmlformats.org/officeDocument/2006/relationships/image" Target="../media/image109.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 Id="rId30" Type="http://schemas.openxmlformats.org/officeDocument/2006/relationships/image" Target="../media/image95.png"/><Relationship Id="rId35" Type="http://schemas.openxmlformats.org/officeDocument/2006/relationships/image" Target="../media/image100.png"/><Relationship Id="rId43" Type="http://schemas.openxmlformats.org/officeDocument/2006/relationships/image" Target="../media/image108.png"/><Relationship Id="rId8" Type="http://schemas.openxmlformats.org/officeDocument/2006/relationships/image" Target="../media/image73.png"/><Relationship Id="rId3" Type="http://schemas.openxmlformats.org/officeDocument/2006/relationships/image" Target="../media/image68.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33" Type="http://schemas.openxmlformats.org/officeDocument/2006/relationships/image" Target="../media/image98.png"/><Relationship Id="rId38" Type="http://schemas.openxmlformats.org/officeDocument/2006/relationships/image" Target="../media/image103.png"/><Relationship Id="rId46" Type="http://schemas.openxmlformats.org/officeDocument/2006/relationships/image" Target="../media/image111.png"/><Relationship Id="rId20" Type="http://schemas.openxmlformats.org/officeDocument/2006/relationships/image" Target="../media/image85.png"/><Relationship Id="rId41" Type="http://schemas.openxmlformats.org/officeDocument/2006/relationships/image" Target="../media/image10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19.png"/><Relationship Id="rId13" Type="http://schemas.openxmlformats.org/officeDocument/2006/relationships/image" Target="../media/image124.png"/><Relationship Id="rId18" Type="http://schemas.openxmlformats.org/officeDocument/2006/relationships/image" Target="../media/image129.png"/><Relationship Id="rId3" Type="http://schemas.openxmlformats.org/officeDocument/2006/relationships/image" Target="../media/image114.png"/><Relationship Id="rId7" Type="http://schemas.openxmlformats.org/officeDocument/2006/relationships/image" Target="../media/image118.png"/><Relationship Id="rId12" Type="http://schemas.openxmlformats.org/officeDocument/2006/relationships/image" Target="../media/image123.png"/><Relationship Id="rId17" Type="http://schemas.openxmlformats.org/officeDocument/2006/relationships/image" Target="../media/image128.png"/><Relationship Id="rId2" Type="http://schemas.openxmlformats.org/officeDocument/2006/relationships/image" Target="../media/image113.png"/><Relationship Id="rId16" Type="http://schemas.openxmlformats.org/officeDocument/2006/relationships/image" Target="../media/image127.png"/><Relationship Id="rId1" Type="http://schemas.openxmlformats.org/officeDocument/2006/relationships/image" Target="../media/image112.png"/><Relationship Id="rId6" Type="http://schemas.openxmlformats.org/officeDocument/2006/relationships/image" Target="../media/image117.png"/><Relationship Id="rId11" Type="http://schemas.openxmlformats.org/officeDocument/2006/relationships/image" Target="../media/image122.png"/><Relationship Id="rId5" Type="http://schemas.openxmlformats.org/officeDocument/2006/relationships/image" Target="../media/image116.png"/><Relationship Id="rId15" Type="http://schemas.openxmlformats.org/officeDocument/2006/relationships/image" Target="../media/image126.png"/><Relationship Id="rId10" Type="http://schemas.openxmlformats.org/officeDocument/2006/relationships/image" Target="../media/image121.png"/><Relationship Id="rId4" Type="http://schemas.openxmlformats.org/officeDocument/2006/relationships/image" Target="../media/image115.png"/><Relationship Id="rId9" Type="http://schemas.openxmlformats.org/officeDocument/2006/relationships/image" Target="../media/image120.png"/><Relationship Id="rId14" Type="http://schemas.openxmlformats.org/officeDocument/2006/relationships/image" Target="../media/image125.png"/></Relationships>
</file>

<file path=xl/drawings/drawing1.xml><?xml version="1.0" encoding="utf-8"?>
<xdr:wsDr xmlns:xdr="http://schemas.openxmlformats.org/drawingml/2006/spreadsheetDrawing" xmlns:a="http://schemas.openxmlformats.org/drawingml/2006/main">
  <xdr:twoCellAnchor editAs="oneCell">
    <xdr:from>
      <xdr:col>4</xdr:col>
      <xdr:colOff>723900</xdr:colOff>
      <xdr:row>13</xdr:row>
      <xdr:rowOff>76200</xdr:rowOff>
    </xdr:from>
    <xdr:to>
      <xdr:col>4</xdr:col>
      <xdr:colOff>725170</xdr:colOff>
      <xdr:row>29</xdr:row>
      <xdr:rowOff>81915</xdr:rowOff>
    </xdr:to>
    <xdr:pic>
      <xdr:nvPicPr>
        <xdr:cNvPr id="2" name="Picture 1">
          <a:extLst>
            <a:ext uri="{FF2B5EF4-FFF2-40B4-BE49-F238E27FC236}">
              <a16:creationId xmlns:a16="http://schemas.microsoft.com/office/drawing/2014/main" id="{00000000-0008-0000-0400-000002000000}"/>
            </a:ext>
          </a:extLst>
        </xdr:cNvPr>
        <xdr:cNvPicPr/>
      </xdr:nvPicPr>
      <xdr:blipFill>
        <a:blip xmlns:r="http://schemas.openxmlformats.org/officeDocument/2006/relationships" r:embed="rId1"/>
        <a:stretch>
          <a:fillRect/>
        </a:stretch>
      </xdr:blipFill>
      <xdr:spPr>
        <a:xfrm>
          <a:off x="3162300" y="2943225"/>
          <a:ext cx="5487670" cy="3434715"/>
        </a:xfrm>
        <a:prstGeom prst="rect">
          <a:avLst/>
        </a:prstGeom>
      </xdr:spPr>
    </xdr:pic>
    <xdr:clientData/>
  </xdr:twoCellAnchor>
  <xdr:twoCellAnchor editAs="oneCell">
    <xdr:from>
      <xdr:col>4</xdr:col>
      <xdr:colOff>619125</xdr:colOff>
      <xdr:row>28</xdr:row>
      <xdr:rowOff>0</xdr:rowOff>
    </xdr:from>
    <xdr:to>
      <xdr:col>4</xdr:col>
      <xdr:colOff>623570</xdr:colOff>
      <xdr:row>45</xdr:row>
      <xdr:rowOff>129540</xdr:rowOff>
    </xdr:to>
    <xdr:pic>
      <xdr:nvPicPr>
        <xdr:cNvPr id="3" name="Picture 2">
          <a:extLst>
            <a:ext uri="{FF2B5EF4-FFF2-40B4-BE49-F238E27FC236}">
              <a16:creationId xmlns:a16="http://schemas.microsoft.com/office/drawing/2014/main" id="{00000000-0008-0000-0400-000003000000}"/>
            </a:ext>
          </a:extLst>
        </xdr:cNvPr>
        <xdr:cNvPicPr/>
      </xdr:nvPicPr>
      <xdr:blipFill>
        <a:blip xmlns:r="http://schemas.openxmlformats.org/officeDocument/2006/relationships" r:embed="rId2"/>
        <a:stretch>
          <a:fillRect/>
        </a:stretch>
      </xdr:blipFill>
      <xdr:spPr>
        <a:xfrm>
          <a:off x="3057525" y="7229475"/>
          <a:ext cx="5634355" cy="352996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723900</xdr:colOff>
      <xdr:row>20</xdr:row>
      <xdr:rowOff>76200</xdr:rowOff>
    </xdr:from>
    <xdr:to>
      <xdr:col>4</xdr:col>
      <xdr:colOff>6211570</xdr:colOff>
      <xdr:row>38</xdr:row>
      <xdr:rowOff>81915</xdr:rowOff>
    </xdr:to>
    <xdr:pic>
      <xdr:nvPicPr>
        <xdr:cNvPr id="2" name="Picture 1">
          <a:extLst>
            <a:ext uri="{FF2B5EF4-FFF2-40B4-BE49-F238E27FC236}">
              <a16:creationId xmlns:a16="http://schemas.microsoft.com/office/drawing/2014/main" id="{00000000-0008-0000-0F00-000002000000}"/>
            </a:ext>
          </a:extLst>
        </xdr:cNvPr>
        <xdr:cNvPicPr/>
      </xdr:nvPicPr>
      <xdr:blipFill>
        <a:blip xmlns:r="http://schemas.openxmlformats.org/officeDocument/2006/relationships" r:embed="rId1"/>
        <a:stretch>
          <a:fillRect/>
        </a:stretch>
      </xdr:blipFill>
      <xdr:spPr>
        <a:xfrm>
          <a:off x="3162300" y="2943225"/>
          <a:ext cx="5487670" cy="3434715"/>
        </a:xfrm>
        <a:prstGeom prst="rect">
          <a:avLst/>
        </a:prstGeom>
      </xdr:spPr>
    </xdr:pic>
    <xdr:clientData/>
  </xdr:twoCellAnchor>
  <xdr:twoCellAnchor editAs="oneCell">
    <xdr:from>
      <xdr:col>4</xdr:col>
      <xdr:colOff>619125</xdr:colOff>
      <xdr:row>40</xdr:row>
      <xdr:rowOff>552450</xdr:rowOff>
    </xdr:from>
    <xdr:to>
      <xdr:col>4</xdr:col>
      <xdr:colOff>6253480</xdr:colOff>
      <xdr:row>59</xdr:row>
      <xdr:rowOff>81915</xdr:rowOff>
    </xdr:to>
    <xdr:pic>
      <xdr:nvPicPr>
        <xdr:cNvPr id="3" name="Picture 2">
          <a:extLst>
            <a:ext uri="{FF2B5EF4-FFF2-40B4-BE49-F238E27FC236}">
              <a16:creationId xmlns:a16="http://schemas.microsoft.com/office/drawing/2014/main" id="{00000000-0008-0000-0F00-000003000000}"/>
            </a:ext>
          </a:extLst>
        </xdr:cNvPr>
        <xdr:cNvPicPr/>
      </xdr:nvPicPr>
      <xdr:blipFill>
        <a:blip xmlns:r="http://schemas.openxmlformats.org/officeDocument/2006/relationships" r:embed="rId2"/>
        <a:stretch>
          <a:fillRect/>
        </a:stretch>
      </xdr:blipFill>
      <xdr:spPr>
        <a:xfrm>
          <a:off x="3057525" y="7229475"/>
          <a:ext cx="5634355" cy="352996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xdr:colOff>
      <xdr:row>1</xdr:row>
      <xdr:rowOff>190499</xdr:rowOff>
    </xdr:from>
    <xdr:to>
      <xdr:col>13</xdr:col>
      <xdr:colOff>53216</xdr:colOff>
      <xdr:row>25</xdr:row>
      <xdr:rowOff>9524</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609601" y="380999"/>
          <a:ext cx="7797040" cy="4391025"/>
        </a:xfrm>
        <a:prstGeom prst="rect">
          <a:avLst/>
        </a:prstGeom>
      </xdr:spPr>
    </xdr:pic>
    <xdr:clientData/>
  </xdr:twoCellAnchor>
  <xdr:twoCellAnchor editAs="oneCell">
    <xdr:from>
      <xdr:col>1</xdr:col>
      <xdr:colOff>0</xdr:colOff>
      <xdr:row>28</xdr:row>
      <xdr:rowOff>57150</xdr:rowOff>
    </xdr:from>
    <xdr:to>
      <xdr:col>12</xdr:col>
      <xdr:colOff>552450</xdr:colOff>
      <xdr:row>50</xdr:row>
      <xdr:rowOff>189905</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609600" y="5391150"/>
          <a:ext cx="7686675" cy="4323755"/>
        </a:xfrm>
        <a:prstGeom prst="rect">
          <a:avLst/>
        </a:prstGeom>
      </xdr:spPr>
    </xdr:pic>
    <xdr:clientData/>
  </xdr:twoCellAnchor>
  <xdr:twoCellAnchor editAs="oneCell">
    <xdr:from>
      <xdr:col>1</xdr:col>
      <xdr:colOff>1</xdr:colOff>
      <xdr:row>54</xdr:row>
      <xdr:rowOff>1</xdr:rowOff>
    </xdr:from>
    <xdr:to>
      <xdr:col>12</xdr:col>
      <xdr:colOff>542925</xdr:colOff>
      <xdr:row>76</xdr:row>
      <xdr:rowOff>127397</xdr:rowOff>
    </xdr:to>
    <xdr:pic>
      <xdr:nvPicPr>
        <xdr:cNvPr id="4" name="Picture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3"/>
        <a:stretch>
          <a:fillRect/>
        </a:stretch>
      </xdr:blipFill>
      <xdr:spPr>
        <a:xfrm>
          <a:off x="609601" y="10287001"/>
          <a:ext cx="7677149" cy="431839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609599</xdr:colOff>
      <xdr:row>15</xdr:row>
      <xdr:rowOff>0</xdr:rowOff>
    </xdr:from>
    <xdr:to>
      <xdr:col>4</xdr:col>
      <xdr:colOff>7362824</xdr:colOff>
      <xdr:row>38</xdr:row>
      <xdr:rowOff>145415</xdr:rowOff>
    </xdr:to>
    <xdr:pic>
      <xdr:nvPicPr>
        <xdr:cNvPr id="2" name="Picture 1">
          <a:extLst>
            <a:ext uri="{FF2B5EF4-FFF2-40B4-BE49-F238E27FC236}">
              <a16:creationId xmlns:a16="http://schemas.microsoft.com/office/drawing/2014/main" id="{00000000-0008-0000-1200-000002000000}"/>
            </a:ext>
          </a:extLst>
        </xdr:cNvPr>
        <xdr:cNvPicPr/>
      </xdr:nvPicPr>
      <xdr:blipFill>
        <a:blip xmlns:r="http://schemas.openxmlformats.org/officeDocument/2006/relationships" r:embed="rId1"/>
        <a:stretch>
          <a:fillRect/>
        </a:stretch>
      </xdr:blipFill>
      <xdr:spPr>
        <a:xfrm>
          <a:off x="2438399" y="3057525"/>
          <a:ext cx="7362825" cy="452691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47625</xdr:colOff>
      <xdr:row>5</xdr:row>
      <xdr:rowOff>101203</xdr:rowOff>
    </xdr:from>
    <xdr:to>
      <xdr:col>4</xdr:col>
      <xdr:colOff>7820025</xdr:colOff>
      <xdr:row>28</xdr:row>
      <xdr:rowOff>91678</xdr:rowOff>
    </xdr:to>
    <xdr:pic>
      <xdr:nvPicPr>
        <xdr:cNvPr id="2" name="Picture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2486025" y="1063228"/>
          <a:ext cx="7772400" cy="43719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9525</xdr:colOff>
      <xdr:row>35</xdr:row>
      <xdr:rowOff>142875</xdr:rowOff>
    </xdr:from>
    <xdr:to>
      <xdr:col>4</xdr:col>
      <xdr:colOff>7917392</xdr:colOff>
      <xdr:row>59</xdr:row>
      <xdr:rowOff>19050</xdr:rowOff>
    </xdr:to>
    <xdr:pic>
      <xdr:nvPicPr>
        <xdr:cNvPr id="2" name="Picture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2447925" y="8915400"/>
          <a:ext cx="7907867" cy="4448175"/>
        </a:xfrm>
        <a:prstGeom prst="rect">
          <a:avLst/>
        </a:prstGeom>
      </xdr:spPr>
    </xdr:pic>
    <xdr:clientData/>
  </xdr:twoCellAnchor>
  <xdr:twoCellAnchor editAs="oneCell">
    <xdr:from>
      <xdr:col>4</xdr:col>
      <xdr:colOff>1200150</xdr:colOff>
      <xdr:row>76</xdr:row>
      <xdr:rowOff>104775</xdr:rowOff>
    </xdr:from>
    <xdr:to>
      <xdr:col>4</xdr:col>
      <xdr:colOff>6931660</xdr:colOff>
      <xdr:row>92</xdr:row>
      <xdr:rowOff>173355</xdr:rowOff>
    </xdr:to>
    <xdr:pic>
      <xdr:nvPicPr>
        <xdr:cNvPr id="3" name="Picture 2">
          <a:extLst>
            <a:ext uri="{FF2B5EF4-FFF2-40B4-BE49-F238E27FC236}">
              <a16:creationId xmlns:a16="http://schemas.microsoft.com/office/drawing/2014/main" id="{00000000-0008-0000-1B00-000003000000}"/>
            </a:ext>
          </a:extLst>
        </xdr:cNvPr>
        <xdr:cNvPicPr/>
      </xdr:nvPicPr>
      <xdr:blipFill>
        <a:blip xmlns:r="http://schemas.openxmlformats.org/officeDocument/2006/relationships" r:embed="rId2"/>
        <a:stretch>
          <a:fillRect/>
        </a:stretch>
      </xdr:blipFill>
      <xdr:spPr>
        <a:xfrm>
          <a:off x="3638550" y="17640300"/>
          <a:ext cx="5731510" cy="311658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10</xdr:col>
      <xdr:colOff>257175</xdr:colOff>
      <xdr:row>17</xdr:row>
      <xdr:rowOff>19551</xdr:rowOff>
    </xdr:from>
    <xdr:to>
      <xdr:col>25</xdr:col>
      <xdr:colOff>200025</xdr:colOff>
      <xdr:row>44</xdr:row>
      <xdr:rowOff>46339</xdr:rowOff>
    </xdr:to>
    <xdr:pic>
      <xdr:nvPicPr>
        <xdr:cNvPr id="2" name="Picture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6562725" y="3258051"/>
          <a:ext cx="9191625" cy="5170288"/>
        </a:xfrm>
        <a:prstGeom prst="rect">
          <a:avLst/>
        </a:prstGeom>
      </xdr:spPr>
    </xdr:pic>
    <xdr:clientData/>
  </xdr:twoCellAnchor>
  <xdr:twoCellAnchor editAs="oneCell">
    <xdr:from>
      <xdr:col>3</xdr:col>
      <xdr:colOff>0</xdr:colOff>
      <xdr:row>68</xdr:row>
      <xdr:rowOff>0</xdr:rowOff>
    </xdr:from>
    <xdr:to>
      <xdr:col>18</xdr:col>
      <xdr:colOff>438150</xdr:colOff>
      <xdr:row>96</xdr:row>
      <xdr:rowOff>114895</xdr:rowOff>
    </xdr:to>
    <xdr:pic>
      <xdr:nvPicPr>
        <xdr:cNvPr id="3" name="Picture 2">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2"/>
        <a:stretch>
          <a:fillRect/>
        </a:stretch>
      </xdr:blipFill>
      <xdr:spPr>
        <a:xfrm>
          <a:off x="2038350" y="12954000"/>
          <a:ext cx="9686925" cy="5448895"/>
        </a:xfrm>
        <a:prstGeom prst="rect">
          <a:avLst/>
        </a:prstGeom>
      </xdr:spPr>
    </xdr:pic>
    <xdr:clientData/>
  </xdr:twoCellAnchor>
  <xdr:twoCellAnchor editAs="oneCell">
    <xdr:from>
      <xdr:col>21</xdr:col>
      <xdr:colOff>0</xdr:colOff>
      <xdr:row>68</xdr:row>
      <xdr:rowOff>0</xdr:rowOff>
    </xdr:from>
    <xdr:to>
      <xdr:col>36</xdr:col>
      <xdr:colOff>338666</xdr:colOff>
      <xdr:row>95</xdr:row>
      <xdr:rowOff>190499</xdr:rowOff>
    </xdr:to>
    <xdr:pic>
      <xdr:nvPicPr>
        <xdr:cNvPr id="4" name="Picture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3"/>
        <a:stretch>
          <a:fillRect/>
        </a:stretch>
      </xdr:blipFill>
      <xdr:spPr>
        <a:xfrm>
          <a:off x="13115925" y="12954000"/>
          <a:ext cx="9482666" cy="5333999"/>
        </a:xfrm>
        <a:prstGeom prst="rect">
          <a:avLst/>
        </a:prstGeom>
      </xdr:spPr>
    </xdr:pic>
    <xdr:clientData/>
  </xdr:twoCellAnchor>
  <xdr:twoCellAnchor editAs="oneCell">
    <xdr:from>
      <xdr:col>2</xdr:col>
      <xdr:colOff>0</xdr:colOff>
      <xdr:row>102</xdr:row>
      <xdr:rowOff>0</xdr:rowOff>
    </xdr:from>
    <xdr:to>
      <xdr:col>31</xdr:col>
      <xdr:colOff>502541</xdr:colOff>
      <xdr:row>155</xdr:row>
      <xdr:rowOff>189215</xdr:rowOff>
    </xdr:to>
    <xdr:pic>
      <xdr:nvPicPr>
        <xdr:cNvPr id="5" name="Picture 4">
          <a:extLst>
            <a:ext uri="{FF2B5EF4-FFF2-40B4-BE49-F238E27FC236}">
              <a16:creationId xmlns:a16="http://schemas.microsoft.com/office/drawing/2014/main" id="{00000000-0008-0000-1C00-000005000000}"/>
            </a:ext>
          </a:extLst>
        </xdr:cNvPr>
        <xdr:cNvPicPr>
          <a:picLocks noChangeAspect="1"/>
        </xdr:cNvPicPr>
      </xdr:nvPicPr>
      <xdr:blipFill>
        <a:blip xmlns:r="http://schemas.openxmlformats.org/officeDocument/2006/relationships" r:embed="rId4"/>
        <a:stretch>
          <a:fillRect/>
        </a:stretch>
      </xdr:blipFill>
      <xdr:spPr>
        <a:xfrm>
          <a:off x="1428750" y="19431000"/>
          <a:ext cx="18285716" cy="10285715"/>
        </a:xfrm>
        <a:prstGeom prst="rect">
          <a:avLst/>
        </a:prstGeom>
      </xdr:spPr>
    </xdr:pic>
    <xdr:clientData/>
  </xdr:twoCellAnchor>
  <xdr:twoCellAnchor editAs="oneCell">
    <xdr:from>
      <xdr:col>1</xdr:col>
      <xdr:colOff>0</xdr:colOff>
      <xdr:row>193</xdr:row>
      <xdr:rowOff>0</xdr:rowOff>
    </xdr:from>
    <xdr:to>
      <xdr:col>16</xdr:col>
      <xdr:colOff>466725</xdr:colOff>
      <xdr:row>221</xdr:row>
      <xdr:rowOff>130969</xdr:rowOff>
    </xdr:to>
    <xdr:pic>
      <xdr:nvPicPr>
        <xdr:cNvPr id="6" name="Picture 5">
          <a:extLst>
            <a:ext uri="{FF2B5EF4-FFF2-40B4-BE49-F238E27FC236}">
              <a16:creationId xmlns:a16="http://schemas.microsoft.com/office/drawing/2014/main" id="{00000000-0008-0000-1C00-000006000000}"/>
            </a:ext>
          </a:extLst>
        </xdr:cNvPr>
        <xdr:cNvPicPr>
          <a:picLocks noChangeAspect="1"/>
        </xdr:cNvPicPr>
      </xdr:nvPicPr>
      <xdr:blipFill>
        <a:blip xmlns:r="http://schemas.openxmlformats.org/officeDocument/2006/relationships" r:embed="rId5"/>
        <a:stretch>
          <a:fillRect/>
        </a:stretch>
      </xdr:blipFill>
      <xdr:spPr>
        <a:xfrm>
          <a:off x="714375" y="36766500"/>
          <a:ext cx="9715500" cy="5464969"/>
        </a:xfrm>
        <a:prstGeom prst="rect">
          <a:avLst/>
        </a:prstGeom>
      </xdr:spPr>
    </xdr:pic>
    <xdr:clientData/>
  </xdr:twoCellAnchor>
  <xdr:twoCellAnchor editAs="oneCell">
    <xdr:from>
      <xdr:col>1</xdr:col>
      <xdr:colOff>0</xdr:colOff>
      <xdr:row>261</xdr:row>
      <xdr:rowOff>1</xdr:rowOff>
    </xdr:from>
    <xdr:to>
      <xdr:col>10</xdr:col>
      <xdr:colOff>454025</xdr:colOff>
      <xdr:row>284</xdr:row>
      <xdr:rowOff>152401</xdr:rowOff>
    </xdr:to>
    <xdr:pic>
      <xdr:nvPicPr>
        <xdr:cNvPr id="7" name="Picture 6">
          <a:extLst>
            <a:ext uri="{FF2B5EF4-FFF2-40B4-BE49-F238E27FC236}">
              <a16:creationId xmlns:a16="http://schemas.microsoft.com/office/drawing/2014/main" id="{00000000-0008-0000-1C00-000007000000}"/>
            </a:ext>
          </a:extLst>
        </xdr:cNvPr>
        <xdr:cNvPicPr>
          <a:picLocks noChangeAspect="1"/>
        </xdr:cNvPicPr>
      </xdr:nvPicPr>
      <xdr:blipFill>
        <a:blip xmlns:r="http://schemas.openxmlformats.org/officeDocument/2006/relationships" r:embed="rId6"/>
        <a:stretch>
          <a:fillRect/>
        </a:stretch>
      </xdr:blipFill>
      <xdr:spPr>
        <a:xfrm>
          <a:off x="714375" y="49720501"/>
          <a:ext cx="6045200" cy="45339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17</xdr:col>
      <xdr:colOff>152401</xdr:colOff>
      <xdr:row>33</xdr:row>
      <xdr:rowOff>47625</xdr:rowOff>
    </xdr:to>
    <xdr:pic>
      <xdr:nvPicPr>
        <xdr:cNvPr id="2" name="Picture 1">
          <a:extLst>
            <a:ext uri="{FF2B5EF4-FFF2-40B4-BE49-F238E27FC236}">
              <a16:creationId xmlns:a16="http://schemas.microsoft.com/office/drawing/2014/main" id="{00000000-0008-0000-1D00-000002000000}"/>
            </a:ext>
          </a:extLst>
        </xdr:cNvPr>
        <xdr:cNvPicPr>
          <a:picLocks noChangeAspect="1"/>
        </xdr:cNvPicPr>
      </xdr:nvPicPr>
      <xdr:blipFill>
        <a:blip xmlns:r="http://schemas.openxmlformats.org/officeDocument/2006/relationships" r:embed="rId1"/>
        <a:stretch>
          <a:fillRect/>
        </a:stretch>
      </xdr:blipFill>
      <xdr:spPr>
        <a:xfrm>
          <a:off x="609600" y="762000"/>
          <a:ext cx="9906001" cy="55721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41</xdr:row>
      <xdr:rowOff>0</xdr:rowOff>
    </xdr:from>
    <xdr:to>
      <xdr:col>29</xdr:col>
      <xdr:colOff>607316</xdr:colOff>
      <xdr:row>94</xdr:row>
      <xdr:rowOff>189215</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0" y="7810500"/>
          <a:ext cx="18285716" cy="10285715"/>
        </a:xfrm>
        <a:prstGeom prst="rect">
          <a:avLst/>
        </a:prstGeom>
      </xdr:spPr>
    </xdr:pic>
    <xdr:clientData/>
  </xdr:twoCellAnchor>
  <xdr:twoCellAnchor editAs="oneCell">
    <xdr:from>
      <xdr:col>0</xdr:col>
      <xdr:colOff>0</xdr:colOff>
      <xdr:row>102</xdr:row>
      <xdr:rowOff>0</xdr:rowOff>
    </xdr:from>
    <xdr:to>
      <xdr:col>29</xdr:col>
      <xdr:colOff>607316</xdr:colOff>
      <xdr:row>155</xdr:row>
      <xdr:rowOff>189215</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0" y="19431000"/>
          <a:ext cx="18285716" cy="10285715"/>
        </a:xfrm>
        <a:prstGeom prst="rect">
          <a:avLst/>
        </a:prstGeom>
      </xdr:spPr>
    </xdr:pic>
    <xdr:clientData/>
  </xdr:twoCellAnchor>
  <xdr:twoCellAnchor editAs="oneCell">
    <xdr:from>
      <xdr:col>0</xdr:col>
      <xdr:colOff>0</xdr:colOff>
      <xdr:row>165</xdr:row>
      <xdr:rowOff>0</xdr:rowOff>
    </xdr:from>
    <xdr:to>
      <xdr:col>29</xdr:col>
      <xdr:colOff>607316</xdr:colOff>
      <xdr:row>218</xdr:row>
      <xdr:rowOff>189215</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0" y="31432500"/>
          <a:ext cx="18285716" cy="10285715"/>
        </a:xfrm>
        <a:prstGeom prst="rect">
          <a:avLst/>
        </a:prstGeom>
      </xdr:spPr>
    </xdr:pic>
    <xdr:clientData/>
  </xdr:twoCellAnchor>
  <xdr:twoCellAnchor editAs="oneCell">
    <xdr:from>
      <xdr:col>0</xdr:col>
      <xdr:colOff>0</xdr:colOff>
      <xdr:row>221</xdr:row>
      <xdr:rowOff>0</xdr:rowOff>
    </xdr:from>
    <xdr:to>
      <xdr:col>29</xdr:col>
      <xdr:colOff>607316</xdr:colOff>
      <xdr:row>274</xdr:row>
      <xdr:rowOff>189215</xdr:rowOff>
    </xdr:to>
    <xdr:pic>
      <xdr:nvPicPr>
        <xdr:cNvPr id="5" name="Picture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0" y="42100500"/>
          <a:ext cx="18285716" cy="10285715"/>
        </a:xfrm>
        <a:prstGeom prst="rect">
          <a:avLst/>
        </a:prstGeom>
      </xdr:spPr>
    </xdr:pic>
    <xdr:clientData/>
  </xdr:twoCellAnchor>
  <xdr:twoCellAnchor editAs="oneCell">
    <xdr:from>
      <xdr:col>0</xdr:col>
      <xdr:colOff>0</xdr:colOff>
      <xdr:row>283</xdr:row>
      <xdr:rowOff>26194</xdr:rowOff>
    </xdr:from>
    <xdr:to>
      <xdr:col>27</xdr:col>
      <xdr:colOff>35816</xdr:colOff>
      <xdr:row>331</xdr:row>
      <xdr:rowOff>160640</xdr:rowOff>
    </xdr:to>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0" y="53937694"/>
          <a:ext cx="16495016" cy="9278446"/>
        </a:xfrm>
        <a:prstGeom prst="rect">
          <a:avLst/>
        </a:prstGeom>
      </xdr:spPr>
    </xdr:pic>
    <xdr:clientData/>
  </xdr:twoCellAnchor>
  <xdr:twoCellAnchor editAs="oneCell">
    <xdr:from>
      <xdr:col>0</xdr:col>
      <xdr:colOff>47625</xdr:colOff>
      <xdr:row>335</xdr:row>
      <xdr:rowOff>38100</xdr:rowOff>
    </xdr:from>
    <xdr:to>
      <xdr:col>30</xdr:col>
      <xdr:colOff>45341</xdr:colOff>
      <xdr:row>389</xdr:row>
      <xdr:rowOff>36815</xdr:rowOff>
    </xdr:to>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a:stretch>
          <a:fillRect/>
        </a:stretch>
      </xdr:blipFill>
      <xdr:spPr>
        <a:xfrm>
          <a:off x="47625" y="63855600"/>
          <a:ext cx="18285716" cy="1028571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xdr:colOff>
      <xdr:row>2</xdr:row>
      <xdr:rowOff>1</xdr:rowOff>
    </xdr:from>
    <xdr:to>
      <xdr:col>15</xdr:col>
      <xdr:colOff>95250</xdr:colOff>
      <xdr:row>25</xdr:row>
      <xdr:rowOff>129778</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1219201" y="381001"/>
          <a:ext cx="8020049" cy="4511277"/>
        </a:xfrm>
        <a:prstGeom prst="rect">
          <a:avLst/>
        </a:prstGeom>
      </xdr:spPr>
    </xdr:pic>
    <xdr:clientData/>
  </xdr:twoCellAnchor>
  <xdr:twoCellAnchor editAs="oneCell">
    <xdr:from>
      <xdr:col>17</xdr:col>
      <xdr:colOff>1</xdr:colOff>
      <xdr:row>2</xdr:row>
      <xdr:rowOff>0</xdr:rowOff>
    </xdr:from>
    <xdr:to>
      <xdr:col>29</xdr:col>
      <xdr:colOff>433126</xdr:colOff>
      <xdr:row>25</xdr:row>
      <xdr:rowOff>172641</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10363201" y="381000"/>
          <a:ext cx="8096250" cy="4554141"/>
        </a:xfrm>
        <a:prstGeom prst="rect">
          <a:avLst/>
        </a:prstGeom>
      </xdr:spPr>
    </xdr:pic>
    <xdr:clientData/>
  </xdr:twoCellAnchor>
  <xdr:twoCellAnchor editAs="oneCell">
    <xdr:from>
      <xdr:col>2</xdr:col>
      <xdr:colOff>12213</xdr:colOff>
      <xdr:row>29</xdr:row>
      <xdr:rowOff>48846</xdr:rowOff>
    </xdr:from>
    <xdr:to>
      <xdr:col>15</xdr:col>
      <xdr:colOff>586154</xdr:colOff>
      <xdr:row>53</xdr:row>
      <xdr:rowOff>174150</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1233367" y="5715000"/>
          <a:ext cx="8511441" cy="4814535"/>
        </a:xfrm>
        <a:prstGeom prst="rect">
          <a:avLst/>
        </a:prstGeom>
      </xdr:spPr>
    </xdr:pic>
    <xdr:clientData/>
  </xdr:twoCellAnchor>
  <xdr:twoCellAnchor editAs="oneCell">
    <xdr:from>
      <xdr:col>2</xdr:col>
      <xdr:colOff>0</xdr:colOff>
      <xdr:row>55</xdr:row>
      <xdr:rowOff>188405</xdr:rowOff>
    </xdr:from>
    <xdr:to>
      <xdr:col>16</xdr:col>
      <xdr:colOff>586153</xdr:colOff>
      <xdr:row>82</xdr:row>
      <xdr:rowOff>59100</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1214176" y="10550768"/>
          <a:ext cx="9085384" cy="4957673"/>
        </a:xfrm>
        <a:prstGeom prst="rect">
          <a:avLst/>
        </a:prstGeom>
      </xdr:spPr>
    </xdr:pic>
    <xdr:clientData/>
  </xdr:twoCellAnchor>
  <xdr:twoCellAnchor editAs="oneCell">
    <xdr:from>
      <xdr:col>2</xdr:col>
      <xdr:colOff>20934</xdr:colOff>
      <xdr:row>86</xdr:row>
      <xdr:rowOff>31403</xdr:rowOff>
    </xdr:from>
    <xdr:to>
      <xdr:col>17</xdr:col>
      <xdr:colOff>0</xdr:colOff>
      <xdr:row>113</xdr:row>
      <xdr:rowOff>54953</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stretch>
          <a:fillRect/>
        </a:stretch>
      </xdr:blipFill>
      <xdr:spPr>
        <a:xfrm>
          <a:off x="1235110" y="16234370"/>
          <a:ext cx="9085385" cy="5110528"/>
        </a:xfrm>
        <a:prstGeom prst="rect">
          <a:avLst/>
        </a:prstGeom>
      </xdr:spPr>
    </xdr:pic>
    <xdr:clientData/>
  </xdr:twoCellAnchor>
  <xdr:twoCellAnchor editAs="oneCell">
    <xdr:from>
      <xdr:col>2</xdr:col>
      <xdr:colOff>0</xdr:colOff>
      <xdr:row>121</xdr:row>
      <xdr:rowOff>0</xdr:rowOff>
    </xdr:from>
    <xdr:to>
      <xdr:col>17</xdr:col>
      <xdr:colOff>62802</xdr:colOff>
      <xdr:row>148</xdr:row>
      <xdr:rowOff>70653</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1214176" y="22797198"/>
          <a:ext cx="9169121" cy="5157631"/>
        </a:xfrm>
        <a:prstGeom prst="rect">
          <a:avLst/>
        </a:prstGeom>
      </xdr:spPr>
    </xdr:pic>
    <xdr:clientData/>
  </xdr:twoCellAnchor>
  <xdr:twoCellAnchor editAs="oneCell">
    <xdr:from>
      <xdr:col>1</xdr:col>
      <xdr:colOff>607087</xdr:colOff>
      <xdr:row>150</xdr:row>
      <xdr:rowOff>0</xdr:rowOff>
    </xdr:from>
    <xdr:to>
      <xdr:col>17</xdr:col>
      <xdr:colOff>86059</xdr:colOff>
      <xdr:row>177</xdr:row>
      <xdr:rowOff>83735</xdr:rowOff>
    </xdr:to>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1214175" y="28260989"/>
          <a:ext cx="9192379" cy="5170713"/>
        </a:xfrm>
        <a:prstGeom prst="rect">
          <a:avLst/>
        </a:prstGeom>
      </xdr:spPr>
    </xdr:pic>
    <xdr:clientData/>
  </xdr:twoCellAnchor>
  <xdr:twoCellAnchor editAs="oneCell">
    <xdr:from>
      <xdr:col>2</xdr:col>
      <xdr:colOff>1</xdr:colOff>
      <xdr:row>179</xdr:row>
      <xdr:rowOff>1</xdr:rowOff>
    </xdr:from>
    <xdr:to>
      <xdr:col>17</xdr:col>
      <xdr:colOff>157005</xdr:colOff>
      <xdr:row>206</xdr:row>
      <xdr:rowOff>123642</xdr:rowOff>
    </xdr:to>
    <xdr:pic>
      <xdr:nvPicPr>
        <xdr:cNvPr id="9" name="Picture 8">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8"/>
        <a:stretch>
          <a:fillRect/>
        </a:stretch>
      </xdr:blipFill>
      <xdr:spPr>
        <a:xfrm>
          <a:off x="1214177" y="33724781"/>
          <a:ext cx="9263323" cy="5210619"/>
        </a:xfrm>
        <a:prstGeom prst="rect">
          <a:avLst/>
        </a:prstGeom>
      </xdr:spPr>
    </xdr:pic>
    <xdr:clientData/>
  </xdr:twoCellAnchor>
  <xdr:twoCellAnchor editAs="oneCell">
    <xdr:from>
      <xdr:col>2</xdr:col>
      <xdr:colOff>0</xdr:colOff>
      <xdr:row>209</xdr:row>
      <xdr:rowOff>0</xdr:rowOff>
    </xdr:from>
    <xdr:to>
      <xdr:col>17</xdr:col>
      <xdr:colOff>188406</xdr:colOff>
      <xdr:row>236</xdr:row>
      <xdr:rowOff>141305</xdr:rowOff>
    </xdr:to>
    <xdr:pic>
      <xdr:nvPicPr>
        <xdr:cNvPr id="10" name="Picture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9"/>
        <a:stretch>
          <a:fillRect/>
        </a:stretch>
      </xdr:blipFill>
      <xdr:spPr>
        <a:xfrm>
          <a:off x="1214176" y="39376978"/>
          <a:ext cx="9294725" cy="5228283"/>
        </a:xfrm>
        <a:prstGeom prst="rect">
          <a:avLst/>
        </a:prstGeom>
      </xdr:spPr>
    </xdr:pic>
    <xdr:clientData/>
  </xdr:twoCellAnchor>
  <xdr:twoCellAnchor editAs="oneCell">
    <xdr:from>
      <xdr:col>2</xdr:col>
      <xdr:colOff>0</xdr:colOff>
      <xdr:row>239</xdr:row>
      <xdr:rowOff>1</xdr:rowOff>
    </xdr:from>
    <xdr:to>
      <xdr:col>17</xdr:col>
      <xdr:colOff>272142</xdr:colOff>
      <xdr:row>267</xdr:row>
      <xdr:rowOff>1</xdr:rowOff>
    </xdr:to>
    <xdr:pic>
      <xdr:nvPicPr>
        <xdr:cNvPr id="11" name="Picture 10">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10"/>
        <a:stretch>
          <a:fillRect/>
        </a:stretch>
      </xdr:blipFill>
      <xdr:spPr>
        <a:xfrm>
          <a:off x="1214176" y="45029177"/>
          <a:ext cx="9378461" cy="5275384"/>
        </a:xfrm>
        <a:prstGeom prst="rect">
          <a:avLst/>
        </a:prstGeom>
      </xdr:spPr>
    </xdr:pic>
    <xdr:clientData/>
  </xdr:twoCellAnchor>
  <xdr:twoCellAnchor editAs="oneCell">
    <xdr:from>
      <xdr:col>2</xdr:col>
      <xdr:colOff>0</xdr:colOff>
      <xdr:row>280</xdr:row>
      <xdr:rowOff>1</xdr:rowOff>
    </xdr:from>
    <xdr:to>
      <xdr:col>17</xdr:col>
      <xdr:colOff>387280</xdr:colOff>
      <xdr:row>308</xdr:row>
      <xdr:rowOff>64765</xdr:rowOff>
    </xdr:to>
    <xdr:pic>
      <xdr:nvPicPr>
        <xdr:cNvPr id="12" name="Picture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1"/>
        <a:stretch>
          <a:fillRect/>
        </a:stretch>
      </xdr:blipFill>
      <xdr:spPr>
        <a:xfrm>
          <a:off x="1214176" y="52753847"/>
          <a:ext cx="9493599" cy="5340149"/>
        </a:xfrm>
        <a:prstGeom prst="rect">
          <a:avLst/>
        </a:prstGeom>
      </xdr:spPr>
    </xdr:pic>
    <xdr:clientData/>
  </xdr:twoCellAnchor>
  <xdr:twoCellAnchor editAs="oneCell">
    <xdr:from>
      <xdr:col>19</xdr:col>
      <xdr:colOff>0</xdr:colOff>
      <xdr:row>150</xdr:row>
      <xdr:rowOff>1</xdr:rowOff>
    </xdr:from>
    <xdr:to>
      <xdr:col>33</xdr:col>
      <xdr:colOff>439616</xdr:colOff>
      <xdr:row>177</xdr:row>
      <xdr:rowOff>11777</xdr:rowOff>
    </xdr:to>
    <xdr:pic>
      <xdr:nvPicPr>
        <xdr:cNvPr id="13" name="Picture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2"/>
        <a:stretch>
          <a:fillRect/>
        </a:stretch>
      </xdr:blipFill>
      <xdr:spPr>
        <a:xfrm>
          <a:off x="11754478" y="28260990"/>
          <a:ext cx="9064451" cy="5098754"/>
        </a:xfrm>
        <a:prstGeom prst="rect">
          <a:avLst/>
        </a:prstGeom>
      </xdr:spPr>
    </xdr:pic>
    <xdr:clientData/>
  </xdr:twoCellAnchor>
  <xdr:twoCellAnchor editAs="oneCell">
    <xdr:from>
      <xdr:col>21</xdr:col>
      <xdr:colOff>544286</xdr:colOff>
      <xdr:row>102</xdr:row>
      <xdr:rowOff>136071</xdr:rowOff>
    </xdr:from>
    <xdr:to>
      <xdr:col>40</xdr:col>
      <xdr:colOff>31401</xdr:colOff>
      <xdr:row>136</xdr:row>
      <xdr:rowOff>654</xdr:rowOff>
    </xdr:to>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3"/>
        <a:stretch>
          <a:fillRect/>
        </a:stretch>
      </xdr:blipFill>
      <xdr:spPr>
        <a:xfrm>
          <a:off x="13512940" y="19353544"/>
          <a:ext cx="11147390" cy="627040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609599</xdr:colOff>
      <xdr:row>4</xdr:row>
      <xdr:rowOff>0</xdr:rowOff>
    </xdr:from>
    <xdr:to>
      <xdr:col>11</xdr:col>
      <xdr:colOff>389466</xdr:colOff>
      <xdr:row>23</xdr:row>
      <xdr:rowOff>28575</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609599" y="762000"/>
          <a:ext cx="6485467" cy="3648075"/>
        </a:xfrm>
        <a:prstGeom prst="rect">
          <a:avLst/>
        </a:prstGeom>
      </xdr:spPr>
    </xdr:pic>
    <xdr:clientData/>
  </xdr:twoCellAnchor>
  <xdr:twoCellAnchor editAs="oneCell">
    <xdr:from>
      <xdr:col>1</xdr:col>
      <xdr:colOff>0</xdr:colOff>
      <xdr:row>25</xdr:row>
      <xdr:rowOff>2</xdr:rowOff>
    </xdr:from>
    <xdr:to>
      <xdr:col>11</xdr:col>
      <xdr:colOff>371475</xdr:colOff>
      <xdr:row>44</xdr:row>
      <xdr:rowOff>18456</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609600" y="4762502"/>
          <a:ext cx="6467475" cy="3637954"/>
        </a:xfrm>
        <a:prstGeom prst="rect">
          <a:avLst/>
        </a:prstGeom>
      </xdr:spPr>
    </xdr:pic>
    <xdr:clientData/>
  </xdr:twoCellAnchor>
  <xdr:twoCellAnchor editAs="oneCell">
    <xdr:from>
      <xdr:col>1</xdr:col>
      <xdr:colOff>0</xdr:colOff>
      <xdr:row>46</xdr:row>
      <xdr:rowOff>0</xdr:rowOff>
    </xdr:from>
    <xdr:to>
      <xdr:col>11</xdr:col>
      <xdr:colOff>372531</xdr:colOff>
      <xdr:row>65</xdr:row>
      <xdr:rowOff>19049</xdr:rowOff>
    </xdr:to>
    <xdr:pic>
      <xdr:nvPicPr>
        <xdr:cNvPr id="4" name="Picture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609600" y="8763000"/>
          <a:ext cx="6468531" cy="363854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18</xdr:col>
      <xdr:colOff>0</xdr:colOff>
      <xdr:row>20</xdr:row>
      <xdr:rowOff>1</xdr:rowOff>
    </xdr:from>
    <xdr:to>
      <xdr:col>36</xdr:col>
      <xdr:colOff>213827</xdr:colOff>
      <xdr:row>52</xdr:row>
      <xdr:rowOff>99625</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1"/>
        <a:stretch>
          <a:fillRect/>
        </a:stretch>
      </xdr:blipFill>
      <xdr:spPr>
        <a:xfrm>
          <a:off x="11021786" y="3887756"/>
          <a:ext cx="11235612" cy="6320032"/>
        </a:xfrm>
        <a:prstGeom prst="rect">
          <a:avLst/>
        </a:prstGeom>
      </xdr:spPr>
    </xdr:pic>
    <xdr:clientData/>
  </xdr:twoCellAnchor>
  <xdr:twoCellAnchor editAs="oneCell">
    <xdr:from>
      <xdr:col>18</xdr:col>
      <xdr:colOff>0</xdr:colOff>
      <xdr:row>55</xdr:row>
      <xdr:rowOff>0</xdr:rowOff>
    </xdr:from>
    <xdr:to>
      <xdr:col>36</xdr:col>
      <xdr:colOff>123114</xdr:colOff>
      <xdr:row>87</xdr:row>
      <xdr:rowOff>48597</xdr:rowOff>
    </xdr:to>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2"/>
        <a:stretch>
          <a:fillRect/>
        </a:stretch>
      </xdr:blipFill>
      <xdr:spPr>
        <a:xfrm>
          <a:off x="11021786" y="10691327"/>
          <a:ext cx="11144899" cy="626900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581025</xdr:colOff>
      <xdr:row>27</xdr:row>
      <xdr:rowOff>95251</xdr:rowOff>
    </xdr:from>
    <xdr:to>
      <xdr:col>12</xdr:col>
      <xdr:colOff>599015</xdr:colOff>
      <xdr:row>48</xdr:row>
      <xdr:rowOff>171451</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190625" y="7524751"/>
          <a:ext cx="7247465" cy="4076699"/>
        </a:xfrm>
        <a:prstGeom prst="rect">
          <a:avLst/>
        </a:prstGeom>
      </xdr:spPr>
    </xdr:pic>
    <xdr:clientData/>
  </xdr:twoCellAnchor>
  <xdr:twoCellAnchor editAs="oneCell">
    <xdr:from>
      <xdr:col>2</xdr:col>
      <xdr:colOff>9526</xdr:colOff>
      <xdr:row>4</xdr:row>
      <xdr:rowOff>19052</xdr:rowOff>
    </xdr:from>
    <xdr:to>
      <xdr:col>13</xdr:col>
      <xdr:colOff>104775</xdr:colOff>
      <xdr:row>25</xdr:row>
      <xdr:rowOff>138710</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228726" y="3067052"/>
          <a:ext cx="7324724" cy="4120157"/>
        </a:xfrm>
        <a:prstGeom prst="rect">
          <a:avLst/>
        </a:prstGeom>
      </xdr:spPr>
    </xdr:pic>
    <xdr:clientData/>
  </xdr:twoCellAnchor>
  <xdr:twoCellAnchor editAs="oneCell">
    <xdr:from>
      <xdr:col>1</xdr:col>
      <xdr:colOff>600076</xdr:colOff>
      <xdr:row>51</xdr:row>
      <xdr:rowOff>85726</xdr:rowOff>
    </xdr:from>
    <xdr:to>
      <xdr:col>12</xdr:col>
      <xdr:colOff>567265</xdr:colOff>
      <xdr:row>72</xdr:row>
      <xdr:rowOff>133349</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a:stretch>
          <a:fillRect/>
        </a:stretch>
      </xdr:blipFill>
      <xdr:spPr>
        <a:xfrm>
          <a:off x="1209676" y="12087226"/>
          <a:ext cx="7196664" cy="4048123"/>
        </a:xfrm>
        <a:prstGeom prst="rect">
          <a:avLst/>
        </a:prstGeom>
      </xdr:spPr>
    </xdr:pic>
    <xdr:clientData/>
  </xdr:twoCellAnchor>
  <xdr:twoCellAnchor editAs="oneCell">
    <xdr:from>
      <xdr:col>15</xdr:col>
      <xdr:colOff>1</xdr:colOff>
      <xdr:row>18</xdr:row>
      <xdr:rowOff>1</xdr:rowOff>
    </xdr:from>
    <xdr:to>
      <xdr:col>28</xdr:col>
      <xdr:colOff>280649</xdr:colOff>
      <xdr:row>42</xdr:row>
      <xdr:rowOff>145109</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4"/>
        <a:stretch>
          <a:fillRect/>
        </a:stretch>
      </xdr:blipFill>
      <xdr:spPr>
        <a:xfrm>
          <a:off x="9703595" y="5612947"/>
          <a:ext cx="8240826" cy="4635465"/>
        </a:xfrm>
        <a:prstGeom prst="rect">
          <a:avLst/>
        </a:prstGeom>
      </xdr:spPr>
    </xdr:pic>
    <xdr:clientData/>
  </xdr:twoCellAnchor>
  <xdr:twoCellAnchor editAs="oneCell">
    <xdr:from>
      <xdr:col>15</xdr:col>
      <xdr:colOff>1</xdr:colOff>
      <xdr:row>45</xdr:row>
      <xdr:rowOff>0</xdr:rowOff>
    </xdr:from>
    <xdr:to>
      <xdr:col>28</xdr:col>
      <xdr:colOff>309941</xdr:colOff>
      <xdr:row>69</xdr:row>
      <xdr:rowOff>161584</xdr:rowOff>
    </xdr:to>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5"/>
        <a:stretch>
          <a:fillRect/>
        </a:stretch>
      </xdr:blipFill>
      <xdr:spPr>
        <a:xfrm>
          <a:off x="9703595" y="10664598"/>
          <a:ext cx="8270118" cy="4651941"/>
        </a:xfrm>
        <a:prstGeom prst="rect">
          <a:avLst/>
        </a:prstGeom>
      </xdr:spPr>
    </xdr:pic>
    <xdr:clientData/>
  </xdr:twoCellAnchor>
  <xdr:twoCellAnchor editAs="oneCell">
    <xdr:from>
      <xdr:col>15</xdr:col>
      <xdr:colOff>1</xdr:colOff>
      <xdr:row>74</xdr:row>
      <xdr:rowOff>0</xdr:rowOff>
    </xdr:from>
    <xdr:to>
      <xdr:col>28</xdr:col>
      <xdr:colOff>425225</xdr:colOff>
      <xdr:row>99</xdr:row>
      <xdr:rowOff>39334</xdr:rowOff>
    </xdr:to>
    <xdr:pic>
      <xdr:nvPicPr>
        <xdr:cNvPr id="7" name="Picture 6">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6"/>
        <a:stretch>
          <a:fillRect/>
        </a:stretch>
      </xdr:blipFill>
      <xdr:spPr>
        <a:xfrm>
          <a:off x="9703595" y="16090446"/>
          <a:ext cx="8385402" cy="4716789"/>
        </a:xfrm>
        <a:prstGeom prst="rect">
          <a:avLst/>
        </a:prstGeom>
      </xdr:spPr>
    </xdr:pic>
    <xdr:clientData/>
  </xdr:twoCellAnchor>
  <xdr:twoCellAnchor editAs="oneCell">
    <xdr:from>
      <xdr:col>14</xdr:col>
      <xdr:colOff>612321</xdr:colOff>
      <xdr:row>102</xdr:row>
      <xdr:rowOff>1</xdr:rowOff>
    </xdr:from>
    <xdr:to>
      <xdr:col>28</xdr:col>
      <xdr:colOff>535782</xdr:colOff>
      <xdr:row>127</xdr:row>
      <xdr:rowOff>101523</xdr:rowOff>
    </xdr:to>
    <xdr:pic>
      <xdr:nvPicPr>
        <xdr:cNvPr id="8" name="Picture 7">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7"/>
        <a:stretch>
          <a:fillRect/>
        </a:stretch>
      </xdr:blipFill>
      <xdr:spPr>
        <a:xfrm>
          <a:off x="9703593" y="21329197"/>
          <a:ext cx="8495961" cy="4778977"/>
        </a:xfrm>
        <a:prstGeom prst="rect">
          <a:avLst/>
        </a:prstGeom>
      </xdr:spPr>
    </xdr:pic>
    <xdr:clientData/>
  </xdr:twoCellAnchor>
  <xdr:twoCellAnchor editAs="oneCell">
    <xdr:from>
      <xdr:col>15</xdr:col>
      <xdr:colOff>0</xdr:colOff>
      <xdr:row>130</xdr:row>
      <xdr:rowOff>1</xdr:rowOff>
    </xdr:from>
    <xdr:to>
      <xdr:col>28</xdr:col>
      <xdr:colOff>521607</xdr:colOff>
      <xdr:row>155</xdr:row>
      <xdr:rowOff>93550</xdr:rowOff>
    </xdr:to>
    <xdr:pic>
      <xdr:nvPicPr>
        <xdr:cNvPr id="9" name="Picture 8">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8"/>
        <a:stretch>
          <a:fillRect/>
        </a:stretch>
      </xdr:blipFill>
      <xdr:spPr>
        <a:xfrm>
          <a:off x="9703594" y="26567947"/>
          <a:ext cx="8481785" cy="4771004"/>
        </a:xfrm>
        <a:prstGeom prst="rect">
          <a:avLst/>
        </a:prstGeom>
      </xdr:spPr>
    </xdr:pic>
    <xdr:clientData/>
  </xdr:twoCellAnchor>
  <xdr:twoCellAnchor editAs="oneCell">
    <xdr:from>
      <xdr:col>15</xdr:col>
      <xdr:colOff>1</xdr:colOff>
      <xdr:row>158</xdr:row>
      <xdr:rowOff>1</xdr:rowOff>
    </xdr:from>
    <xdr:to>
      <xdr:col>28</xdr:col>
      <xdr:colOff>491371</xdr:colOff>
      <xdr:row>183</xdr:row>
      <xdr:rowOff>76541</xdr:rowOff>
    </xdr:to>
    <xdr:pic>
      <xdr:nvPicPr>
        <xdr:cNvPr id="10" name="Picture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9"/>
        <a:stretch>
          <a:fillRect/>
        </a:stretch>
      </xdr:blipFill>
      <xdr:spPr>
        <a:xfrm>
          <a:off x="9703595" y="31806697"/>
          <a:ext cx="8451548" cy="4753995"/>
        </a:xfrm>
        <a:prstGeom prst="rect">
          <a:avLst/>
        </a:prstGeom>
      </xdr:spPr>
    </xdr:pic>
    <xdr:clientData/>
  </xdr:twoCellAnchor>
  <xdr:twoCellAnchor editAs="oneCell">
    <xdr:from>
      <xdr:col>15</xdr:col>
      <xdr:colOff>1</xdr:colOff>
      <xdr:row>187</xdr:row>
      <xdr:rowOff>1</xdr:rowOff>
    </xdr:from>
    <xdr:to>
      <xdr:col>28</xdr:col>
      <xdr:colOff>467746</xdr:colOff>
      <xdr:row>212</xdr:row>
      <xdr:rowOff>63253</xdr:rowOff>
    </xdr:to>
    <xdr:pic>
      <xdr:nvPicPr>
        <xdr:cNvPr id="11" name="Picture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0"/>
        <a:stretch>
          <a:fillRect/>
        </a:stretch>
      </xdr:blipFill>
      <xdr:spPr>
        <a:xfrm>
          <a:off x="9703595" y="37232546"/>
          <a:ext cx="8427923" cy="4740707"/>
        </a:xfrm>
        <a:prstGeom prst="rect">
          <a:avLst/>
        </a:prstGeom>
      </xdr:spPr>
    </xdr:pic>
    <xdr:clientData/>
  </xdr:twoCellAnchor>
  <xdr:twoCellAnchor editAs="oneCell">
    <xdr:from>
      <xdr:col>15</xdr:col>
      <xdr:colOff>0</xdr:colOff>
      <xdr:row>218</xdr:row>
      <xdr:rowOff>0</xdr:rowOff>
    </xdr:from>
    <xdr:to>
      <xdr:col>27</xdr:col>
      <xdr:colOff>425223</xdr:colOff>
      <xdr:row>241</xdr:row>
      <xdr:rowOff>69098</xdr:rowOff>
    </xdr:to>
    <xdr:pic>
      <xdr:nvPicPr>
        <xdr:cNvPr id="12" name="Picture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1"/>
        <a:stretch>
          <a:fillRect/>
        </a:stretch>
      </xdr:blipFill>
      <xdr:spPr>
        <a:xfrm>
          <a:off x="9703594" y="43032589"/>
          <a:ext cx="7773080" cy="4372357"/>
        </a:xfrm>
        <a:prstGeom prst="rect">
          <a:avLst/>
        </a:prstGeom>
      </xdr:spPr>
    </xdr:pic>
    <xdr:clientData/>
  </xdr:twoCellAnchor>
  <xdr:twoCellAnchor editAs="oneCell">
    <xdr:from>
      <xdr:col>15</xdr:col>
      <xdr:colOff>0</xdr:colOff>
      <xdr:row>245</xdr:row>
      <xdr:rowOff>1</xdr:rowOff>
    </xdr:from>
    <xdr:to>
      <xdr:col>27</xdr:col>
      <xdr:colOff>450736</xdr:colOff>
      <xdr:row>268</xdr:row>
      <xdr:rowOff>83452</xdr:rowOff>
    </xdr:to>
    <xdr:pic>
      <xdr:nvPicPr>
        <xdr:cNvPr id="13" name="Picture 12">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12"/>
        <a:stretch>
          <a:fillRect/>
        </a:stretch>
      </xdr:blipFill>
      <xdr:spPr>
        <a:xfrm>
          <a:off x="9703594" y="45839064"/>
          <a:ext cx="7798593" cy="4386709"/>
        </a:xfrm>
        <a:prstGeom prst="rect">
          <a:avLst/>
        </a:prstGeom>
      </xdr:spPr>
    </xdr:pic>
    <xdr:clientData/>
  </xdr:twoCellAnchor>
  <xdr:twoCellAnchor editAs="oneCell">
    <xdr:from>
      <xdr:col>15</xdr:col>
      <xdr:colOff>1</xdr:colOff>
      <xdr:row>271</xdr:row>
      <xdr:rowOff>1</xdr:rowOff>
    </xdr:from>
    <xdr:to>
      <xdr:col>28</xdr:col>
      <xdr:colOff>59532</xdr:colOff>
      <xdr:row>295</xdr:row>
      <xdr:rowOff>20730</xdr:rowOff>
    </xdr:to>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13"/>
        <a:stretch>
          <a:fillRect/>
        </a:stretch>
      </xdr:blipFill>
      <xdr:spPr>
        <a:xfrm>
          <a:off x="9703595" y="50703617"/>
          <a:ext cx="8019709" cy="4511086"/>
        </a:xfrm>
        <a:prstGeom prst="rect">
          <a:avLst/>
        </a:prstGeom>
      </xdr:spPr>
    </xdr:pic>
    <xdr:clientData/>
  </xdr:twoCellAnchor>
  <xdr:twoCellAnchor editAs="oneCell">
    <xdr:from>
      <xdr:col>15</xdr:col>
      <xdr:colOff>0</xdr:colOff>
      <xdr:row>299</xdr:row>
      <xdr:rowOff>1</xdr:rowOff>
    </xdr:from>
    <xdr:to>
      <xdr:col>28</xdr:col>
      <xdr:colOff>187099</xdr:colOff>
      <xdr:row>323</xdr:row>
      <xdr:rowOff>92487</xdr:rowOff>
    </xdr:to>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14"/>
        <a:stretch>
          <a:fillRect/>
        </a:stretch>
      </xdr:blipFill>
      <xdr:spPr>
        <a:xfrm>
          <a:off x="9703594" y="55942367"/>
          <a:ext cx="8147277" cy="4582843"/>
        </a:xfrm>
        <a:prstGeom prst="rect">
          <a:avLst/>
        </a:prstGeom>
      </xdr:spPr>
    </xdr:pic>
    <xdr:clientData/>
  </xdr:twoCellAnchor>
  <xdr:twoCellAnchor editAs="oneCell">
    <xdr:from>
      <xdr:col>15</xdr:col>
      <xdr:colOff>0</xdr:colOff>
      <xdr:row>326</xdr:row>
      <xdr:rowOff>0</xdr:rowOff>
    </xdr:from>
    <xdr:to>
      <xdr:col>29</xdr:col>
      <xdr:colOff>68035</xdr:colOff>
      <xdr:row>351</xdr:row>
      <xdr:rowOff>182846</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15"/>
        <a:stretch>
          <a:fillRect/>
        </a:stretch>
      </xdr:blipFill>
      <xdr:spPr>
        <a:xfrm>
          <a:off x="9703594" y="60994018"/>
          <a:ext cx="8640535" cy="4860301"/>
        </a:xfrm>
        <a:prstGeom prst="rect">
          <a:avLst/>
        </a:prstGeom>
      </xdr:spPr>
    </xdr:pic>
    <xdr:clientData/>
  </xdr:twoCellAnchor>
  <xdr:twoCellAnchor editAs="oneCell">
    <xdr:from>
      <xdr:col>15</xdr:col>
      <xdr:colOff>1</xdr:colOff>
      <xdr:row>355</xdr:row>
      <xdr:rowOff>1</xdr:rowOff>
    </xdr:from>
    <xdr:to>
      <xdr:col>28</xdr:col>
      <xdr:colOff>597203</xdr:colOff>
      <xdr:row>380</xdr:row>
      <xdr:rowOff>136072</xdr:rowOff>
    </xdr:to>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16"/>
        <a:stretch>
          <a:fillRect/>
        </a:stretch>
      </xdr:blipFill>
      <xdr:spPr>
        <a:xfrm>
          <a:off x="9703595" y="66419867"/>
          <a:ext cx="8557380" cy="4813526"/>
        </a:xfrm>
        <a:prstGeom prst="rect">
          <a:avLst/>
        </a:prstGeom>
      </xdr:spPr>
    </xdr:pic>
    <xdr:clientData/>
  </xdr:twoCellAnchor>
  <xdr:twoCellAnchor editAs="oneCell">
    <xdr:from>
      <xdr:col>15</xdr:col>
      <xdr:colOff>0</xdr:colOff>
      <xdr:row>383</xdr:row>
      <xdr:rowOff>1</xdr:rowOff>
    </xdr:from>
    <xdr:to>
      <xdr:col>29</xdr:col>
      <xdr:colOff>323169</xdr:colOff>
      <xdr:row>409</xdr:row>
      <xdr:rowOff>139261</xdr:rowOff>
    </xdr:to>
    <xdr:pic>
      <xdr:nvPicPr>
        <xdr:cNvPr id="18" name="Picture 17">
          <a:extLst>
            <a:ext uri="{FF2B5EF4-FFF2-40B4-BE49-F238E27FC236}">
              <a16:creationId xmlns:a16="http://schemas.microsoft.com/office/drawing/2014/main" id="{00000000-0008-0000-0A00-000012000000}"/>
            </a:ext>
          </a:extLst>
        </xdr:cNvPr>
        <xdr:cNvPicPr>
          <a:picLocks noChangeAspect="1"/>
        </xdr:cNvPicPr>
      </xdr:nvPicPr>
      <xdr:blipFill>
        <a:blip xmlns:r="http://schemas.openxmlformats.org/officeDocument/2006/relationships" r:embed="rId17"/>
        <a:stretch>
          <a:fillRect/>
        </a:stretch>
      </xdr:blipFill>
      <xdr:spPr>
        <a:xfrm>
          <a:off x="9703594" y="71658617"/>
          <a:ext cx="8895669" cy="5003814"/>
        </a:xfrm>
        <a:prstGeom prst="rect">
          <a:avLst/>
        </a:prstGeom>
      </xdr:spPr>
    </xdr:pic>
    <xdr:clientData/>
  </xdr:twoCellAnchor>
  <xdr:twoCellAnchor editAs="oneCell">
    <xdr:from>
      <xdr:col>15</xdr:col>
      <xdr:colOff>0</xdr:colOff>
      <xdr:row>413</xdr:row>
      <xdr:rowOff>1</xdr:rowOff>
    </xdr:from>
    <xdr:to>
      <xdr:col>30</xdr:col>
      <xdr:colOff>76540</xdr:colOff>
      <xdr:row>440</xdr:row>
      <xdr:rowOff>157865</xdr:rowOff>
    </xdr:to>
    <xdr:pic>
      <xdr:nvPicPr>
        <xdr:cNvPr id="19" name="Picture 18">
          <a:extLst>
            <a:ext uri="{FF2B5EF4-FFF2-40B4-BE49-F238E27FC236}">
              <a16:creationId xmlns:a16="http://schemas.microsoft.com/office/drawing/2014/main" id="{00000000-0008-0000-0A00-000013000000}"/>
            </a:ext>
          </a:extLst>
        </xdr:cNvPr>
        <xdr:cNvPicPr>
          <a:picLocks noChangeAspect="1"/>
        </xdr:cNvPicPr>
      </xdr:nvPicPr>
      <xdr:blipFill>
        <a:blip xmlns:r="http://schemas.openxmlformats.org/officeDocument/2006/relationships" r:embed="rId18"/>
        <a:stretch>
          <a:fillRect/>
        </a:stretch>
      </xdr:blipFill>
      <xdr:spPr>
        <a:xfrm>
          <a:off x="9703594" y="77271564"/>
          <a:ext cx="9261361" cy="5209515"/>
        </a:xfrm>
        <a:prstGeom prst="rect">
          <a:avLst/>
        </a:prstGeom>
      </xdr:spPr>
    </xdr:pic>
    <xdr:clientData/>
  </xdr:twoCellAnchor>
  <xdr:twoCellAnchor editAs="oneCell">
    <xdr:from>
      <xdr:col>15</xdr:col>
      <xdr:colOff>0</xdr:colOff>
      <xdr:row>444</xdr:row>
      <xdr:rowOff>2</xdr:rowOff>
    </xdr:from>
    <xdr:to>
      <xdr:col>30</xdr:col>
      <xdr:colOff>52916</xdr:colOff>
      <xdr:row>471</xdr:row>
      <xdr:rowOff>144576</xdr:rowOff>
    </xdr:to>
    <xdr:pic>
      <xdr:nvPicPr>
        <xdr:cNvPr id="20" name="Picture 19">
          <a:extLst>
            <a:ext uri="{FF2B5EF4-FFF2-40B4-BE49-F238E27FC236}">
              <a16:creationId xmlns:a16="http://schemas.microsoft.com/office/drawing/2014/main" id="{00000000-0008-0000-0A00-000014000000}"/>
            </a:ext>
          </a:extLst>
        </xdr:cNvPr>
        <xdr:cNvPicPr>
          <a:picLocks noChangeAspect="1"/>
        </xdr:cNvPicPr>
      </xdr:nvPicPr>
      <xdr:blipFill>
        <a:blip xmlns:r="http://schemas.openxmlformats.org/officeDocument/2006/relationships" r:embed="rId19"/>
        <a:stretch>
          <a:fillRect/>
        </a:stretch>
      </xdr:blipFill>
      <xdr:spPr>
        <a:xfrm>
          <a:off x="9703594" y="83071609"/>
          <a:ext cx="9237737" cy="5196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17</xdr:col>
      <xdr:colOff>0</xdr:colOff>
      <xdr:row>19</xdr:row>
      <xdr:rowOff>0</xdr:rowOff>
    </xdr:from>
    <xdr:to>
      <xdr:col>27</xdr:col>
      <xdr:colOff>514996</xdr:colOff>
      <xdr:row>38</xdr:row>
      <xdr:rowOff>99185</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0363200" y="3619500"/>
          <a:ext cx="6610996" cy="3718685"/>
        </a:xfrm>
        <a:prstGeom prst="rect">
          <a:avLst/>
        </a:prstGeom>
      </xdr:spPr>
    </xdr:pic>
    <xdr:clientData/>
  </xdr:twoCellAnchor>
  <xdr:twoCellAnchor editAs="oneCell">
    <xdr:from>
      <xdr:col>29</xdr:col>
      <xdr:colOff>119144</xdr:colOff>
      <xdr:row>19</xdr:row>
      <xdr:rowOff>8072</xdr:rowOff>
    </xdr:from>
    <xdr:to>
      <xdr:col>39</xdr:col>
      <xdr:colOff>601852</xdr:colOff>
      <xdr:row>38</xdr:row>
      <xdr:rowOff>89095</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17797544" y="3627572"/>
          <a:ext cx="6578708" cy="3700523"/>
        </a:xfrm>
        <a:prstGeom prst="rect">
          <a:avLst/>
        </a:prstGeom>
      </xdr:spPr>
    </xdr:pic>
    <xdr:clientData/>
  </xdr:twoCellAnchor>
  <xdr:twoCellAnchor editAs="oneCell">
    <xdr:from>
      <xdr:col>17</xdr:col>
      <xdr:colOff>0</xdr:colOff>
      <xdr:row>100</xdr:row>
      <xdr:rowOff>0</xdr:rowOff>
    </xdr:from>
    <xdr:to>
      <xdr:col>31</xdr:col>
      <xdr:colOff>491067</xdr:colOff>
      <xdr:row>126</xdr:row>
      <xdr:rowOff>123825</xdr:rowOff>
    </xdr:to>
    <xdr:pic>
      <xdr:nvPicPr>
        <xdr:cNvPr id="4" name="Picture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3"/>
        <a:stretch>
          <a:fillRect/>
        </a:stretch>
      </xdr:blipFill>
      <xdr:spPr>
        <a:xfrm>
          <a:off x="10458450" y="19050000"/>
          <a:ext cx="9025467" cy="5076825"/>
        </a:xfrm>
        <a:prstGeom prst="rect">
          <a:avLst/>
        </a:prstGeom>
      </xdr:spPr>
    </xdr:pic>
    <xdr:clientData/>
  </xdr:twoCellAnchor>
  <xdr:twoCellAnchor editAs="oneCell">
    <xdr:from>
      <xdr:col>16</xdr:col>
      <xdr:colOff>609599</xdr:colOff>
      <xdr:row>131</xdr:row>
      <xdr:rowOff>1</xdr:rowOff>
    </xdr:from>
    <xdr:to>
      <xdr:col>32</xdr:col>
      <xdr:colOff>84664</xdr:colOff>
      <xdr:row>158</xdr:row>
      <xdr:rowOff>47625</xdr:rowOff>
    </xdr:to>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4"/>
        <a:stretch>
          <a:fillRect/>
        </a:stretch>
      </xdr:blipFill>
      <xdr:spPr>
        <a:xfrm>
          <a:off x="10458449" y="24955501"/>
          <a:ext cx="9228665" cy="5191124"/>
        </a:xfrm>
        <a:prstGeom prst="rect">
          <a:avLst/>
        </a:prstGeom>
      </xdr:spPr>
    </xdr:pic>
    <xdr:clientData/>
  </xdr:twoCellAnchor>
  <xdr:twoCellAnchor editAs="oneCell">
    <xdr:from>
      <xdr:col>16</xdr:col>
      <xdr:colOff>609599</xdr:colOff>
      <xdr:row>163</xdr:row>
      <xdr:rowOff>0</xdr:rowOff>
    </xdr:from>
    <xdr:to>
      <xdr:col>32</xdr:col>
      <xdr:colOff>28574</xdr:colOff>
      <xdr:row>190</xdr:row>
      <xdr:rowOff>16073</xdr:rowOff>
    </xdr:to>
    <xdr:pic>
      <xdr:nvPicPr>
        <xdr:cNvPr id="6" name="Picture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5"/>
        <a:stretch>
          <a:fillRect/>
        </a:stretch>
      </xdr:blipFill>
      <xdr:spPr>
        <a:xfrm>
          <a:off x="10458449" y="31051500"/>
          <a:ext cx="9172575" cy="5159573"/>
        </a:xfrm>
        <a:prstGeom prst="rect">
          <a:avLst/>
        </a:prstGeom>
      </xdr:spPr>
    </xdr:pic>
    <xdr:clientData/>
  </xdr:twoCellAnchor>
  <xdr:twoCellAnchor editAs="oneCell">
    <xdr:from>
      <xdr:col>17</xdr:col>
      <xdr:colOff>0</xdr:colOff>
      <xdr:row>193</xdr:row>
      <xdr:rowOff>0</xdr:rowOff>
    </xdr:from>
    <xdr:to>
      <xdr:col>32</xdr:col>
      <xdr:colOff>67732</xdr:colOff>
      <xdr:row>220</xdr:row>
      <xdr:rowOff>38099</xdr:rowOff>
    </xdr:to>
    <xdr:pic>
      <xdr:nvPicPr>
        <xdr:cNvPr id="7" name="Picture 6">
          <a:extLst>
            <a:ext uri="{FF2B5EF4-FFF2-40B4-BE49-F238E27FC236}">
              <a16:creationId xmlns:a16="http://schemas.microsoft.com/office/drawing/2014/main" id="{00000000-0008-0000-0C00-000007000000}"/>
            </a:ext>
          </a:extLst>
        </xdr:cNvPr>
        <xdr:cNvPicPr>
          <a:picLocks noChangeAspect="1"/>
        </xdr:cNvPicPr>
      </xdr:nvPicPr>
      <xdr:blipFill>
        <a:blip xmlns:r="http://schemas.openxmlformats.org/officeDocument/2006/relationships" r:embed="rId6"/>
        <a:stretch>
          <a:fillRect/>
        </a:stretch>
      </xdr:blipFill>
      <xdr:spPr>
        <a:xfrm>
          <a:off x="10458450" y="36766500"/>
          <a:ext cx="9211732" cy="5181599"/>
        </a:xfrm>
        <a:prstGeom prst="rect">
          <a:avLst/>
        </a:prstGeom>
      </xdr:spPr>
    </xdr:pic>
    <xdr:clientData/>
  </xdr:twoCellAnchor>
  <xdr:twoCellAnchor editAs="oneCell">
    <xdr:from>
      <xdr:col>17</xdr:col>
      <xdr:colOff>0</xdr:colOff>
      <xdr:row>223</xdr:row>
      <xdr:rowOff>1</xdr:rowOff>
    </xdr:from>
    <xdr:to>
      <xdr:col>32</xdr:col>
      <xdr:colOff>135467</xdr:colOff>
      <xdr:row>250</xdr:row>
      <xdr:rowOff>76201</xdr:rowOff>
    </xdr:to>
    <xdr:pic>
      <xdr:nvPicPr>
        <xdr:cNvPr id="8" name="Picture 7">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a:stretch>
          <a:fillRect/>
        </a:stretch>
      </xdr:blipFill>
      <xdr:spPr>
        <a:xfrm>
          <a:off x="10458450" y="42481501"/>
          <a:ext cx="9279467" cy="5219700"/>
        </a:xfrm>
        <a:prstGeom prst="rect">
          <a:avLst/>
        </a:prstGeom>
      </xdr:spPr>
    </xdr:pic>
    <xdr:clientData/>
  </xdr:twoCellAnchor>
  <xdr:twoCellAnchor editAs="oneCell">
    <xdr:from>
      <xdr:col>17</xdr:col>
      <xdr:colOff>1</xdr:colOff>
      <xdr:row>253</xdr:row>
      <xdr:rowOff>0</xdr:rowOff>
    </xdr:from>
    <xdr:to>
      <xdr:col>32</xdr:col>
      <xdr:colOff>171451</xdr:colOff>
      <xdr:row>280</xdr:row>
      <xdr:rowOff>96441</xdr:rowOff>
    </xdr:to>
    <xdr:pic>
      <xdr:nvPicPr>
        <xdr:cNvPr id="9" name="Picture 8">
          <a:extLst>
            <a:ext uri="{FF2B5EF4-FFF2-40B4-BE49-F238E27FC236}">
              <a16:creationId xmlns:a16="http://schemas.microsoft.com/office/drawing/2014/main" id="{00000000-0008-0000-0C00-000009000000}"/>
            </a:ext>
          </a:extLst>
        </xdr:cNvPr>
        <xdr:cNvPicPr>
          <a:picLocks noChangeAspect="1"/>
        </xdr:cNvPicPr>
      </xdr:nvPicPr>
      <xdr:blipFill>
        <a:blip xmlns:r="http://schemas.openxmlformats.org/officeDocument/2006/relationships" r:embed="rId8"/>
        <a:stretch>
          <a:fillRect/>
        </a:stretch>
      </xdr:blipFill>
      <xdr:spPr>
        <a:xfrm>
          <a:off x="10458451" y="48196500"/>
          <a:ext cx="9315450" cy="5239941"/>
        </a:xfrm>
        <a:prstGeom prst="rect">
          <a:avLst/>
        </a:prstGeom>
      </xdr:spPr>
    </xdr:pic>
    <xdr:clientData/>
  </xdr:twoCellAnchor>
  <xdr:twoCellAnchor editAs="oneCell">
    <xdr:from>
      <xdr:col>17</xdr:col>
      <xdr:colOff>0</xdr:colOff>
      <xdr:row>283</xdr:row>
      <xdr:rowOff>0</xdr:rowOff>
    </xdr:from>
    <xdr:to>
      <xdr:col>32</xdr:col>
      <xdr:colOff>423332</xdr:colOff>
      <xdr:row>311</xdr:row>
      <xdr:rowOff>47625</xdr:rowOff>
    </xdr:to>
    <xdr:pic>
      <xdr:nvPicPr>
        <xdr:cNvPr id="10" name="Picture 9">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9"/>
        <a:stretch>
          <a:fillRect/>
        </a:stretch>
      </xdr:blipFill>
      <xdr:spPr>
        <a:xfrm>
          <a:off x="10458450" y="53911500"/>
          <a:ext cx="9567332" cy="5381625"/>
        </a:xfrm>
        <a:prstGeom prst="rect">
          <a:avLst/>
        </a:prstGeom>
      </xdr:spPr>
    </xdr:pic>
    <xdr:clientData/>
  </xdr:twoCellAnchor>
  <xdr:twoCellAnchor editAs="oneCell">
    <xdr:from>
      <xdr:col>35</xdr:col>
      <xdr:colOff>0</xdr:colOff>
      <xdr:row>283</xdr:row>
      <xdr:rowOff>1</xdr:rowOff>
    </xdr:from>
    <xdr:to>
      <xdr:col>50</xdr:col>
      <xdr:colOff>389463</xdr:colOff>
      <xdr:row>311</xdr:row>
      <xdr:rowOff>28574</xdr:rowOff>
    </xdr:to>
    <xdr:pic>
      <xdr:nvPicPr>
        <xdr:cNvPr id="12" name="Picture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0"/>
        <a:stretch>
          <a:fillRect/>
        </a:stretch>
      </xdr:blipFill>
      <xdr:spPr>
        <a:xfrm>
          <a:off x="21431250" y="53911501"/>
          <a:ext cx="9533463" cy="5362573"/>
        </a:xfrm>
        <a:prstGeom prst="rect">
          <a:avLst/>
        </a:prstGeom>
      </xdr:spPr>
    </xdr:pic>
    <xdr:clientData/>
  </xdr:twoCellAnchor>
  <xdr:twoCellAnchor editAs="oneCell">
    <xdr:from>
      <xdr:col>17</xdr:col>
      <xdr:colOff>0</xdr:colOff>
      <xdr:row>345</xdr:row>
      <xdr:rowOff>0</xdr:rowOff>
    </xdr:from>
    <xdr:to>
      <xdr:col>32</xdr:col>
      <xdr:colOff>457200</xdr:colOff>
      <xdr:row>373</xdr:row>
      <xdr:rowOff>66675</xdr:rowOff>
    </xdr:to>
    <xdr:pic>
      <xdr:nvPicPr>
        <xdr:cNvPr id="13" name="Picture 12">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1"/>
        <a:stretch>
          <a:fillRect/>
        </a:stretch>
      </xdr:blipFill>
      <xdr:spPr>
        <a:xfrm>
          <a:off x="10458450" y="65722500"/>
          <a:ext cx="9601200" cy="5400675"/>
        </a:xfrm>
        <a:prstGeom prst="rect">
          <a:avLst/>
        </a:prstGeom>
      </xdr:spPr>
    </xdr:pic>
    <xdr:clientData/>
  </xdr:twoCellAnchor>
  <xdr:twoCellAnchor editAs="oneCell">
    <xdr:from>
      <xdr:col>17</xdr:col>
      <xdr:colOff>0</xdr:colOff>
      <xdr:row>314</xdr:row>
      <xdr:rowOff>0</xdr:rowOff>
    </xdr:from>
    <xdr:to>
      <xdr:col>32</xdr:col>
      <xdr:colOff>507998</xdr:colOff>
      <xdr:row>342</xdr:row>
      <xdr:rowOff>95249</xdr:rowOff>
    </xdr:to>
    <xdr:pic>
      <xdr:nvPicPr>
        <xdr:cNvPr id="14" name="Picture 13">
          <a:extLst>
            <a:ext uri="{FF2B5EF4-FFF2-40B4-BE49-F238E27FC236}">
              <a16:creationId xmlns:a16="http://schemas.microsoft.com/office/drawing/2014/main" id="{00000000-0008-0000-0C00-00000E000000}"/>
            </a:ext>
          </a:extLst>
        </xdr:cNvPr>
        <xdr:cNvPicPr>
          <a:picLocks noChangeAspect="1"/>
        </xdr:cNvPicPr>
      </xdr:nvPicPr>
      <xdr:blipFill>
        <a:blip xmlns:r="http://schemas.openxmlformats.org/officeDocument/2006/relationships" r:embed="rId12"/>
        <a:stretch>
          <a:fillRect/>
        </a:stretch>
      </xdr:blipFill>
      <xdr:spPr>
        <a:xfrm>
          <a:off x="10458450" y="59817000"/>
          <a:ext cx="9651998" cy="5429249"/>
        </a:xfrm>
        <a:prstGeom prst="rect">
          <a:avLst/>
        </a:prstGeom>
      </xdr:spPr>
    </xdr:pic>
    <xdr:clientData/>
  </xdr:twoCellAnchor>
  <xdr:twoCellAnchor editAs="oneCell">
    <xdr:from>
      <xdr:col>35</xdr:col>
      <xdr:colOff>1</xdr:colOff>
      <xdr:row>345</xdr:row>
      <xdr:rowOff>1</xdr:rowOff>
    </xdr:from>
    <xdr:to>
      <xdr:col>51</xdr:col>
      <xdr:colOff>19050</xdr:colOff>
      <xdr:row>373</xdr:row>
      <xdr:rowOff>163116</xdr:rowOff>
    </xdr:to>
    <xdr:pic>
      <xdr:nvPicPr>
        <xdr:cNvPr id="15" name="Picture 14">
          <a:extLst>
            <a:ext uri="{FF2B5EF4-FFF2-40B4-BE49-F238E27FC236}">
              <a16:creationId xmlns:a16="http://schemas.microsoft.com/office/drawing/2014/main" id="{00000000-0008-0000-0C00-00000F000000}"/>
            </a:ext>
          </a:extLst>
        </xdr:cNvPr>
        <xdr:cNvPicPr>
          <a:picLocks noChangeAspect="1"/>
        </xdr:cNvPicPr>
      </xdr:nvPicPr>
      <xdr:blipFill>
        <a:blip xmlns:r="http://schemas.openxmlformats.org/officeDocument/2006/relationships" r:embed="rId13"/>
        <a:stretch>
          <a:fillRect/>
        </a:stretch>
      </xdr:blipFill>
      <xdr:spPr>
        <a:xfrm>
          <a:off x="21431251" y="65722501"/>
          <a:ext cx="9772649" cy="5497115"/>
        </a:xfrm>
        <a:prstGeom prst="rect">
          <a:avLst/>
        </a:prstGeom>
      </xdr:spPr>
    </xdr:pic>
    <xdr:clientData/>
  </xdr:twoCellAnchor>
  <xdr:twoCellAnchor editAs="oneCell">
    <xdr:from>
      <xdr:col>53</xdr:col>
      <xdr:colOff>0</xdr:colOff>
      <xdr:row>345</xdr:row>
      <xdr:rowOff>0</xdr:rowOff>
    </xdr:from>
    <xdr:to>
      <xdr:col>69</xdr:col>
      <xdr:colOff>257175</xdr:colOff>
      <xdr:row>374</xdr:row>
      <xdr:rowOff>106561</xdr:rowOff>
    </xdr:to>
    <xdr:pic>
      <xdr:nvPicPr>
        <xdr:cNvPr id="16" name="Picture 15">
          <a:extLst>
            <a:ext uri="{FF2B5EF4-FFF2-40B4-BE49-F238E27FC236}">
              <a16:creationId xmlns:a16="http://schemas.microsoft.com/office/drawing/2014/main" id="{00000000-0008-0000-0C00-000010000000}"/>
            </a:ext>
          </a:extLst>
        </xdr:cNvPr>
        <xdr:cNvPicPr>
          <a:picLocks noChangeAspect="1"/>
        </xdr:cNvPicPr>
      </xdr:nvPicPr>
      <xdr:blipFill>
        <a:blip xmlns:r="http://schemas.openxmlformats.org/officeDocument/2006/relationships" r:embed="rId14"/>
        <a:stretch>
          <a:fillRect/>
        </a:stretch>
      </xdr:blipFill>
      <xdr:spPr>
        <a:xfrm>
          <a:off x="32404050" y="65722500"/>
          <a:ext cx="10010775" cy="5631061"/>
        </a:xfrm>
        <a:prstGeom prst="rect">
          <a:avLst/>
        </a:prstGeom>
      </xdr:spPr>
    </xdr:pic>
    <xdr:clientData/>
  </xdr:twoCellAnchor>
  <xdr:twoCellAnchor editAs="oneCell">
    <xdr:from>
      <xdr:col>17</xdr:col>
      <xdr:colOff>0</xdr:colOff>
      <xdr:row>380</xdr:row>
      <xdr:rowOff>1</xdr:rowOff>
    </xdr:from>
    <xdr:to>
      <xdr:col>33</xdr:col>
      <xdr:colOff>133350</xdr:colOff>
      <xdr:row>409</xdr:row>
      <xdr:rowOff>36910</xdr:rowOff>
    </xdr:to>
    <xdr:pic>
      <xdr:nvPicPr>
        <xdr:cNvPr id="17" name="Picture 16">
          <a:extLst>
            <a:ext uri="{FF2B5EF4-FFF2-40B4-BE49-F238E27FC236}">
              <a16:creationId xmlns:a16="http://schemas.microsoft.com/office/drawing/2014/main" id="{00000000-0008-0000-0C00-000011000000}"/>
            </a:ext>
          </a:extLst>
        </xdr:cNvPr>
        <xdr:cNvPicPr>
          <a:picLocks noChangeAspect="1"/>
        </xdr:cNvPicPr>
      </xdr:nvPicPr>
      <xdr:blipFill>
        <a:blip xmlns:r="http://schemas.openxmlformats.org/officeDocument/2006/relationships" r:embed="rId15"/>
        <a:stretch>
          <a:fillRect/>
        </a:stretch>
      </xdr:blipFill>
      <xdr:spPr>
        <a:xfrm>
          <a:off x="10458450" y="72390001"/>
          <a:ext cx="9886950" cy="5561409"/>
        </a:xfrm>
        <a:prstGeom prst="rect">
          <a:avLst/>
        </a:prstGeom>
      </xdr:spPr>
    </xdr:pic>
    <xdr:clientData/>
  </xdr:twoCellAnchor>
  <xdr:twoCellAnchor editAs="oneCell">
    <xdr:from>
      <xdr:col>17</xdr:col>
      <xdr:colOff>0</xdr:colOff>
      <xdr:row>412</xdr:row>
      <xdr:rowOff>1</xdr:rowOff>
    </xdr:from>
    <xdr:to>
      <xdr:col>33</xdr:col>
      <xdr:colOff>321732</xdr:colOff>
      <xdr:row>441</xdr:row>
      <xdr:rowOff>142875</xdr:rowOff>
    </xdr:to>
    <xdr:pic>
      <xdr:nvPicPr>
        <xdr:cNvPr id="18" name="Picture 17">
          <a:extLst>
            <a:ext uri="{FF2B5EF4-FFF2-40B4-BE49-F238E27FC236}">
              <a16:creationId xmlns:a16="http://schemas.microsoft.com/office/drawing/2014/main" id="{00000000-0008-0000-0C00-000012000000}"/>
            </a:ext>
          </a:extLst>
        </xdr:cNvPr>
        <xdr:cNvPicPr>
          <a:picLocks noChangeAspect="1"/>
        </xdr:cNvPicPr>
      </xdr:nvPicPr>
      <xdr:blipFill>
        <a:blip xmlns:r="http://schemas.openxmlformats.org/officeDocument/2006/relationships" r:embed="rId16"/>
        <a:stretch>
          <a:fillRect/>
        </a:stretch>
      </xdr:blipFill>
      <xdr:spPr>
        <a:xfrm>
          <a:off x="10458450" y="78486001"/>
          <a:ext cx="10075332" cy="5667374"/>
        </a:xfrm>
        <a:prstGeom prst="rect">
          <a:avLst/>
        </a:prstGeom>
      </xdr:spPr>
    </xdr:pic>
    <xdr:clientData/>
  </xdr:twoCellAnchor>
  <xdr:twoCellAnchor>
    <xdr:from>
      <xdr:col>14</xdr:col>
      <xdr:colOff>1</xdr:colOff>
      <xdr:row>446</xdr:row>
      <xdr:rowOff>1</xdr:rowOff>
    </xdr:from>
    <xdr:to>
      <xdr:col>20</xdr:col>
      <xdr:colOff>583792</xdr:colOff>
      <xdr:row>471</xdr:row>
      <xdr:rowOff>116459</xdr:rowOff>
    </xdr:to>
    <xdr:pic>
      <xdr:nvPicPr>
        <xdr:cNvPr id="19" name="Picture 5" descr="image002">
          <a:extLst>
            <a:ext uri="{FF2B5EF4-FFF2-40B4-BE49-F238E27FC236}">
              <a16:creationId xmlns:a16="http://schemas.microsoft.com/office/drawing/2014/main" id="{00000000-0008-0000-0C00-000013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495686" y="85648186"/>
          <a:ext cx="4324658" cy="491736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22</xdr:col>
      <xdr:colOff>3072</xdr:colOff>
      <xdr:row>445</xdr:row>
      <xdr:rowOff>187120</xdr:rowOff>
    </xdr:from>
    <xdr:to>
      <xdr:col>29</xdr:col>
      <xdr:colOff>469797</xdr:colOff>
      <xdr:row>478</xdr:row>
      <xdr:rowOff>82345</xdr:rowOff>
    </xdr:to>
    <xdr:pic>
      <xdr:nvPicPr>
        <xdr:cNvPr id="20" name="Picture 2" descr="image001">
          <a:extLst>
            <a:ext uri="{FF2B5EF4-FFF2-40B4-BE49-F238E27FC236}">
              <a16:creationId xmlns:a16="http://schemas.microsoft.com/office/drawing/2014/main" id="{00000000-0008-0000-0C00-000014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3453294" y="85643269"/>
          <a:ext cx="4714568" cy="62324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31</xdr:col>
      <xdr:colOff>0</xdr:colOff>
      <xdr:row>446</xdr:row>
      <xdr:rowOff>0</xdr:rowOff>
    </xdr:from>
    <xdr:to>
      <xdr:col>38</xdr:col>
      <xdr:colOff>466725</xdr:colOff>
      <xdr:row>456</xdr:row>
      <xdr:rowOff>133350</xdr:rowOff>
    </xdr:to>
    <xdr:pic>
      <xdr:nvPicPr>
        <xdr:cNvPr id="21" name="Picture 20" descr="image004">
          <a:extLst>
            <a:ext uri="{FF2B5EF4-FFF2-40B4-BE49-F238E27FC236}">
              <a16:creationId xmlns:a16="http://schemas.microsoft.com/office/drawing/2014/main" id="{00000000-0008-0000-0C00-000015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8992850" y="84963000"/>
          <a:ext cx="4733925" cy="203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13</xdr:col>
      <xdr:colOff>606834</xdr:colOff>
      <xdr:row>482</xdr:row>
      <xdr:rowOff>0</xdr:rowOff>
    </xdr:from>
    <xdr:to>
      <xdr:col>32</xdr:col>
      <xdr:colOff>502707</xdr:colOff>
      <xdr:row>515</xdr:row>
      <xdr:rowOff>145947</xdr:rowOff>
    </xdr:to>
    <xdr:pic>
      <xdr:nvPicPr>
        <xdr:cNvPr id="11" name="Picture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20"/>
        <a:stretch>
          <a:fillRect/>
        </a:stretch>
      </xdr:blipFill>
      <xdr:spPr>
        <a:xfrm>
          <a:off x="8495685" y="92561492"/>
          <a:ext cx="11525591" cy="648314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xdr:row>
      <xdr:rowOff>1</xdr:rowOff>
    </xdr:from>
    <xdr:to>
      <xdr:col>14</xdr:col>
      <xdr:colOff>466725</xdr:colOff>
      <xdr:row>26</xdr:row>
      <xdr:rowOff>148234</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609600" y="381001"/>
          <a:ext cx="8391525" cy="4720233"/>
        </a:xfrm>
        <a:prstGeom prst="rect">
          <a:avLst/>
        </a:prstGeom>
      </xdr:spPr>
    </xdr:pic>
    <xdr:clientData/>
  </xdr:twoCellAnchor>
  <xdr:twoCellAnchor editAs="oneCell">
    <xdr:from>
      <xdr:col>1</xdr:col>
      <xdr:colOff>0</xdr:colOff>
      <xdr:row>47</xdr:row>
      <xdr:rowOff>0</xdr:rowOff>
    </xdr:from>
    <xdr:to>
      <xdr:col>14</xdr:col>
      <xdr:colOff>575732</xdr:colOff>
      <xdr:row>72</xdr:row>
      <xdr:rowOff>19048</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609600" y="6096000"/>
          <a:ext cx="8500532" cy="4781549"/>
        </a:xfrm>
        <a:prstGeom prst="rect">
          <a:avLst/>
        </a:prstGeom>
      </xdr:spPr>
    </xdr:pic>
    <xdr:clientData/>
  </xdr:twoCellAnchor>
  <xdr:twoCellAnchor editAs="oneCell">
    <xdr:from>
      <xdr:col>17</xdr:col>
      <xdr:colOff>1</xdr:colOff>
      <xdr:row>47</xdr:row>
      <xdr:rowOff>0</xdr:rowOff>
    </xdr:from>
    <xdr:to>
      <xdr:col>30</xdr:col>
      <xdr:colOff>171451</xdr:colOff>
      <xdr:row>72</xdr:row>
      <xdr:rowOff>48814</xdr:rowOff>
    </xdr:to>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10363201" y="6096000"/>
          <a:ext cx="8553450" cy="4811315"/>
        </a:xfrm>
        <a:prstGeom prst="rect">
          <a:avLst/>
        </a:prstGeom>
      </xdr:spPr>
    </xdr:pic>
    <xdr:clientData/>
  </xdr:twoCellAnchor>
  <xdr:twoCellAnchor editAs="oneCell">
    <xdr:from>
      <xdr:col>17</xdr:col>
      <xdr:colOff>0</xdr:colOff>
      <xdr:row>74</xdr:row>
      <xdr:rowOff>0</xdr:rowOff>
    </xdr:from>
    <xdr:to>
      <xdr:col>30</xdr:col>
      <xdr:colOff>220133</xdr:colOff>
      <xdr:row>99</xdr:row>
      <xdr:rowOff>76198</xdr:rowOff>
    </xdr:to>
    <xdr:pic>
      <xdr:nvPicPr>
        <xdr:cNvPr id="5" name="Picture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10363200" y="11239500"/>
          <a:ext cx="8602133" cy="4838699"/>
        </a:xfrm>
        <a:prstGeom prst="rect">
          <a:avLst/>
        </a:prstGeom>
      </xdr:spPr>
    </xdr:pic>
    <xdr:clientData/>
  </xdr:twoCellAnchor>
  <xdr:twoCellAnchor editAs="oneCell">
    <xdr:from>
      <xdr:col>17</xdr:col>
      <xdr:colOff>1</xdr:colOff>
      <xdr:row>101</xdr:row>
      <xdr:rowOff>1</xdr:rowOff>
    </xdr:from>
    <xdr:to>
      <xdr:col>30</xdr:col>
      <xdr:colOff>270933</xdr:colOff>
      <xdr:row>126</xdr:row>
      <xdr:rowOff>104774</xdr:rowOff>
    </xdr:to>
    <xdr:pic>
      <xdr:nvPicPr>
        <xdr:cNvPr id="6" name="Picture 5">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5"/>
        <a:stretch>
          <a:fillRect/>
        </a:stretch>
      </xdr:blipFill>
      <xdr:spPr>
        <a:xfrm>
          <a:off x="10363201" y="16383001"/>
          <a:ext cx="8652932" cy="4867274"/>
        </a:xfrm>
        <a:prstGeom prst="rect">
          <a:avLst/>
        </a:prstGeom>
      </xdr:spPr>
    </xdr:pic>
    <xdr:clientData/>
  </xdr:twoCellAnchor>
  <xdr:twoCellAnchor editAs="oneCell">
    <xdr:from>
      <xdr:col>33</xdr:col>
      <xdr:colOff>1</xdr:colOff>
      <xdr:row>101</xdr:row>
      <xdr:rowOff>1</xdr:rowOff>
    </xdr:from>
    <xdr:to>
      <xdr:col>46</xdr:col>
      <xdr:colOff>609599</xdr:colOff>
      <xdr:row>126</xdr:row>
      <xdr:rowOff>38099</xdr:rowOff>
    </xdr:to>
    <xdr:pic>
      <xdr:nvPicPr>
        <xdr:cNvPr id="7" name="Picture 6">
          <a:extLst>
            <a:ext uri="{FF2B5EF4-FFF2-40B4-BE49-F238E27FC236}">
              <a16:creationId xmlns:a16="http://schemas.microsoft.com/office/drawing/2014/main" id="{00000000-0008-0000-0D00-000007000000}"/>
            </a:ext>
          </a:extLst>
        </xdr:cNvPr>
        <xdr:cNvPicPr>
          <a:picLocks noChangeAspect="1"/>
        </xdr:cNvPicPr>
      </xdr:nvPicPr>
      <xdr:blipFill>
        <a:blip xmlns:r="http://schemas.openxmlformats.org/officeDocument/2006/relationships" r:embed="rId6"/>
        <a:stretch>
          <a:fillRect/>
        </a:stretch>
      </xdr:blipFill>
      <xdr:spPr>
        <a:xfrm>
          <a:off x="20116801" y="16383001"/>
          <a:ext cx="8534398" cy="4800599"/>
        </a:xfrm>
        <a:prstGeom prst="rect">
          <a:avLst/>
        </a:prstGeom>
      </xdr:spPr>
    </xdr:pic>
    <xdr:clientData/>
  </xdr:twoCellAnchor>
  <xdr:twoCellAnchor editAs="oneCell">
    <xdr:from>
      <xdr:col>17</xdr:col>
      <xdr:colOff>0</xdr:colOff>
      <xdr:row>129</xdr:row>
      <xdr:rowOff>1</xdr:rowOff>
    </xdr:from>
    <xdr:to>
      <xdr:col>30</xdr:col>
      <xdr:colOff>342900</xdr:colOff>
      <xdr:row>154</xdr:row>
      <xdr:rowOff>145257</xdr:rowOff>
    </xdr:to>
    <xdr:pic>
      <xdr:nvPicPr>
        <xdr:cNvPr id="8" name="Picture 7">
          <a:extLst>
            <a:ext uri="{FF2B5EF4-FFF2-40B4-BE49-F238E27FC236}">
              <a16:creationId xmlns:a16="http://schemas.microsoft.com/office/drawing/2014/main" id="{00000000-0008-0000-0D00-000008000000}"/>
            </a:ext>
          </a:extLst>
        </xdr:cNvPr>
        <xdr:cNvPicPr>
          <a:picLocks noChangeAspect="1"/>
        </xdr:cNvPicPr>
      </xdr:nvPicPr>
      <xdr:blipFill>
        <a:blip xmlns:r="http://schemas.openxmlformats.org/officeDocument/2006/relationships" r:embed="rId7"/>
        <a:stretch>
          <a:fillRect/>
        </a:stretch>
      </xdr:blipFill>
      <xdr:spPr>
        <a:xfrm>
          <a:off x="10363200" y="21717001"/>
          <a:ext cx="8724900" cy="4907756"/>
        </a:xfrm>
        <a:prstGeom prst="rect">
          <a:avLst/>
        </a:prstGeom>
      </xdr:spPr>
    </xdr:pic>
    <xdr:clientData/>
  </xdr:twoCellAnchor>
  <xdr:twoCellAnchor editAs="oneCell">
    <xdr:from>
      <xdr:col>16</xdr:col>
      <xdr:colOff>609599</xdr:colOff>
      <xdr:row>159</xdr:row>
      <xdr:rowOff>1</xdr:rowOff>
    </xdr:from>
    <xdr:to>
      <xdr:col>30</xdr:col>
      <xdr:colOff>457198</xdr:colOff>
      <xdr:row>185</xdr:row>
      <xdr:rowOff>19049</xdr:rowOff>
    </xdr:to>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8"/>
        <a:stretch>
          <a:fillRect/>
        </a:stretch>
      </xdr:blipFill>
      <xdr:spPr>
        <a:xfrm>
          <a:off x="10363199" y="27432001"/>
          <a:ext cx="8839199" cy="4972049"/>
        </a:xfrm>
        <a:prstGeom prst="rect">
          <a:avLst/>
        </a:prstGeom>
      </xdr:spPr>
    </xdr:pic>
    <xdr:clientData/>
  </xdr:twoCellAnchor>
  <xdr:twoCellAnchor editAs="oneCell">
    <xdr:from>
      <xdr:col>34</xdr:col>
      <xdr:colOff>0</xdr:colOff>
      <xdr:row>159</xdr:row>
      <xdr:rowOff>1</xdr:rowOff>
    </xdr:from>
    <xdr:to>
      <xdr:col>48</xdr:col>
      <xdr:colOff>186266</xdr:colOff>
      <xdr:row>184</xdr:row>
      <xdr:rowOff>142874</xdr:rowOff>
    </xdr:to>
    <xdr:pic>
      <xdr:nvPicPr>
        <xdr:cNvPr id="10" name="Picture 9">
          <a:extLst>
            <a:ext uri="{FF2B5EF4-FFF2-40B4-BE49-F238E27FC236}">
              <a16:creationId xmlns:a16="http://schemas.microsoft.com/office/drawing/2014/main" id="{00000000-0008-0000-0D00-00000A000000}"/>
            </a:ext>
          </a:extLst>
        </xdr:cNvPr>
        <xdr:cNvPicPr>
          <a:picLocks noChangeAspect="1"/>
        </xdr:cNvPicPr>
      </xdr:nvPicPr>
      <xdr:blipFill>
        <a:blip xmlns:r="http://schemas.openxmlformats.org/officeDocument/2006/relationships" r:embed="rId9"/>
        <a:stretch>
          <a:fillRect/>
        </a:stretch>
      </xdr:blipFill>
      <xdr:spPr>
        <a:xfrm>
          <a:off x="20726400" y="27432001"/>
          <a:ext cx="8720666" cy="4905374"/>
        </a:xfrm>
        <a:prstGeom prst="rect">
          <a:avLst/>
        </a:prstGeom>
      </xdr:spPr>
    </xdr:pic>
    <xdr:clientData/>
  </xdr:twoCellAnchor>
  <xdr:twoCellAnchor editAs="oneCell">
    <xdr:from>
      <xdr:col>17</xdr:col>
      <xdr:colOff>0</xdr:colOff>
      <xdr:row>190</xdr:row>
      <xdr:rowOff>1</xdr:rowOff>
    </xdr:from>
    <xdr:to>
      <xdr:col>30</xdr:col>
      <xdr:colOff>400050</xdr:colOff>
      <xdr:row>215</xdr:row>
      <xdr:rowOff>177405</xdr:rowOff>
    </xdr:to>
    <xdr:pic>
      <xdr:nvPicPr>
        <xdr:cNvPr id="11" name="Picture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10"/>
        <a:stretch>
          <a:fillRect/>
        </a:stretch>
      </xdr:blipFill>
      <xdr:spPr>
        <a:xfrm>
          <a:off x="10363200" y="33337501"/>
          <a:ext cx="8782050" cy="4939903"/>
        </a:xfrm>
        <a:prstGeom prst="rect">
          <a:avLst/>
        </a:prstGeom>
      </xdr:spPr>
    </xdr:pic>
    <xdr:clientData/>
  </xdr:twoCellAnchor>
  <xdr:twoCellAnchor editAs="oneCell">
    <xdr:from>
      <xdr:col>17</xdr:col>
      <xdr:colOff>0</xdr:colOff>
      <xdr:row>219</xdr:row>
      <xdr:rowOff>1</xdr:rowOff>
    </xdr:from>
    <xdr:to>
      <xdr:col>30</xdr:col>
      <xdr:colOff>447675</xdr:colOff>
      <xdr:row>245</xdr:row>
      <xdr:rowOff>13693</xdr:rowOff>
    </xdr:to>
    <xdr:pic>
      <xdr:nvPicPr>
        <xdr:cNvPr id="13" name="Picture 12">
          <a:extLst>
            <a:ext uri="{FF2B5EF4-FFF2-40B4-BE49-F238E27FC236}">
              <a16:creationId xmlns:a16="http://schemas.microsoft.com/office/drawing/2014/main" id="{00000000-0008-0000-0D00-00000D000000}"/>
            </a:ext>
          </a:extLst>
        </xdr:cNvPr>
        <xdr:cNvPicPr>
          <a:picLocks noChangeAspect="1"/>
        </xdr:cNvPicPr>
      </xdr:nvPicPr>
      <xdr:blipFill>
        <a:blip xmlns:r="http://schemas.openxmlformats.org/officeDocument/2006/relationships" r:embed="rId11"/>
        <a:stretch>
          <a:fillRect/>
        </a:stretch>
      </xdr:blipFill>
      <xdr:spPr>
        <a:xfrm>
          <a:off x="10363200" y="38862001"/>
          <a:ext cx="8829675" cy="4966692"/>
        </a:xfrm>
        <a:prstGeom prst="rect">
          <a:avLst/>
        </a:prstGeom>
      </xdr:spPr>
    </xdr:pic>
    <xdr:clientData/>
  </xdr:twoCellAnchor>
  <xdr:twoCellAnchor editAs="oneCell">
    <xdr:from>
      <xdr:col>17</xdr:col>
      <xdr:colOff>0</xdr:colOff>
      <xdr:row>248</xdr:row>
      <xdr:rowOff>1</xdr:rowOff>
    </xdr:from>
    <xdr:to>
      <xdr:col>30</xdr:col>
      <xdr:colOff>561975</xdr:colOff>
      <xdr:row>274</xdr:row>
      <xdr:rowOff>77987</xdr:rowOff>
    </xdr:to>
    <xdr:pic>
      <xdr:nvPicPr>
        <xdr:cNvPr id="14" name="Picture 13">
          <a:extLst>
            <a:ext uri="{FF2B5EF4-FFF2-40B4-BE49-F238E27FC236}">
              <a16:creationId xmlns:a16="http://schemas.microsoft.com/office/drawing/2014/main" id="{00000000-0008-0000-0D00-00000E000000}"/>
            </a:ext>
          </a:extLst>
        </xdr:cNvPr>
        <xdr:cNvPicPr>
          <a:picLocks noChangeAspect="1"/>
        </xdr:cNvPicPr>
      </xdr:nvPicPr>
      <xdr:blipFill>
        <a:blip xmlns:r="http://schemas.openxmlformats.org/officeDocument/2006/relationships" r:embed="rId12"/>
        <a:stretch>
          <a:fillRect/>
        </a:stretch>
      </xdr:blipFill>
      <xdr:spPr>
        <a:xfrm>
          <a:off x="10363200" y="44386501"/>
          <a:ext cx="8943975" cy="5030986"/>
        </a:xfrm>
        <a:prstGeom prst="rect">
          <a:avLst/>
        </a:prstGeom>
      </xdr:spPr>
    </xdr:pic>
    <xdr:clientData/>
  </xdr:twoCellAnchor>
  <xdr:twoCellAnchor editAs="oneCell">
    <xdr:from>
      <xdr:col>33</xdr:col>
      <xdr:colOff>0</xdr:colOff>
      <xdr:row>277</xdr:row>
      <xdr:rowOff>1</xdr:rowOff>
    </xdr:from>
    <xdr:to>
      <xdr:col>47</xdr:col>
      <xdr:colOff>457199</xdr:colOff>
      <xdr:row>303</xdr:row>
      <xdr:rowOff>104774</xdr:rowOff>
    </xdr:to>
    <xdr:pic>
      <xdr:nvPicPr>
        <xdr:cNvPr id="15" name="Picture 14">
          <a:extLst>
            <a:ext uri="{FF2B5EF4-FFF2-40B4-BE49-F238E27FC236}">
              <a16:creationId xmlns:a16="http://schemas.microsoft.com/office/drawing/2014/main" id="{00000000-0008-0000-0D00-00000F000000}"/>
            </a:ext>
          </a:extLst>
        </xdr:cNvPr>
        <xdr:cNvPicPr>
          <a:picLocks noChangeAspect="1"/>
        </xdr:cNvPicPr>
      </xdr:nvPicPr>
      <xdr:blipFill>
        <a:blip xmlns:r="http://schemas.openxmlformats.org/officeDocument/2006/relationships" r:embed="rId13"/>
        <a:stretch>
          <a:fillRect/>
        </a:stretch>
      </xdr:blipFill>
      <xdr:spPr>
        <a:xfrm>
          <a:off x="20116800" y="49911001"/>
          <a:ext cx="8991599" cy="5057774"/>
        </a:xfrm>
        <a:prstGeom prst="rect">
          <a:avLst/>
        </a:prstGeom>
      </xdr:spPr>
    </xdr:pic>
    <xdr:clientData/>
  </xdr:twoCellAnchor>
  <xdr:twoCellAnchor editAs="oneCell">
    <xdr:from>
      <xdr:col>34</xdr:col>
      <xdr:colOff>0</xdr:colOff>
      <xdr:row>248</xdr:row>
      <xdr:rowOff>0</xdr:rowOff>
    </xdr:from>
    <xdr:to>
      <xdr:col>48</xdr:col>
      <xdr:colOff>406401</xdr:colOff>
      <xdr:row>274</xdr:row>
      <xdr:rowOff>76200</xdr:rowOff>
    </xdr:to>
    <xdr:pic>
      <xdr:nvPicPr>
        <xdr:cNvPr id="16" name="Picture 15">
          <a:extLst>
            <a:ext uri="{FF2B5EF4-FFF2-40B4-BE49-F238E27FC236}">
              <a16:creationId xmlns:a16="http://schemas.microsoft.com/office/drawing/2014/main" id="{00000000-0008-0000-0D00-000010000000}"/>
            </a:ext>
          </a:extLst>
        </xdr:cNvPr>
        <xdr:cNvPicPr>
          <a:picLocks noChangeAspect="1"/>
        </xdr:cNvPicPr>
      </xdr:nvPicPr>
      <xdr:blipFill>
        <a:blip xmlns:r="http://schemas.openxmlformats.org/officeDocument/2006/relationships" r:embed="rId14"/>
        <a:stretch>
          <a:fillRect/>
        </a:stretch>
      </xdr:blipFill>
      <xdr:spPr>
        <a:xfrm>
          <a:off x="20726400" y="44386500"/>
          <a:ext cx="8940801" cy="5029200"/>
        </a:xfrm>
        <a:prstGeom prst="rect">
          <a:avLst/>
        </a:prstGeom>
      </xdr:spPr>
    </xdr:pic>
    <xdr:clientData/>
  </xdr:twoCellAnchor>
  <xdr:twoCellAnchor editAs="oneCell">
    <xdr:from>
      <xdr:col>17</xdr:col>
      <xdr:colOff>0</xdr:colOff>
      <xdr:row>278</xdr:row>
      <xdr:rowOff>0</xdr:rowOff>
    </xdr:from>
    <xdr:to>
      <xdr:col>30</xdr:col>
      <xdr:colOff>304800</xdr:colOff>
      <xdr:row>303</xdr:row>
      <xdr:rowOff>123824</xdr:rowOff>
    </xdr:to>
    <xdr:pic>
      <xdr:nvPicPr>
        <xdr:cNvPr id="17" name="Picture 16">
          <a:extLst>
            <a:ext uri="{FF2B5EF4-FFF2-40B4-BE49-F238E27FC236}">
              <a16:creationId xmlns:a16="http://schemas.microsoft.com/office/drawing/2014/main" id="{00000000-0008-0000-0D00-000011000000}"/>
            </a:ext>
          </a:extLst>
        </xdr:cNvPr>
        <xdr:cNvPicPr>
          <a:picLocks noChangeAspect="1"/>
        </xdr:cNvPicPr>
      </xdr:nvPicPr>
      <xdr:blipFill>
        <a:blip xmlns:r="http://schemas.openxmlformats.org/officeDocument/2006/relationships" r:embed="rId15"/>
        <a:stretch>
          <a:fillRect/>
        </a:stretch>
      </xdr:blipFill>
      <xdr:spPr>
        <a:xfrm>
          <a:off x="10363200" y="50101500"/>
          <a:ext cx="8686800" cy="4886325"/>
        </a:xfrm>
        <a:prstGeom prst="rect">
          <a:avLst/>
        </a:prstGeom>
      </xdr:spPr>
    </xdr:pic>
    <xdr:clientData/>
  </xdr:twoCellAnchor>
  <xdr:twoCellAnchor editAs="oneCell">
    <xdr:from>
      <xdr:col>17</xdr:col>
      <xdr:colOff>1</xdr:colOff>
      <xdr:row>278</xdr:row>
      <xdr:rowOff>2</xdr:rowOff>
    </xdr:from>
    <xdr:to>
      <xdr:col>30</xdr:col>
      <xdr:colOff>95250</xdr:colOff>
      <xdr:row>303</xdr:row>
      <xdr:rowOff>5954</xdr:rowOff>
    </xdr:to>
    <xdr:pic>
      <xdr:nvPicPr>
        <xdr:cNvPr id="18" name="Picture 17">
          <a:extLst>
            <a:ext uri="{FF2B5EF4-FFF2-40B4-BE49-F238E27FC236}">
              <a16:creationId xmlns:a16="http://schemas.microsoft.com/office/drawing/2014/main" id="{00000000-0008-0000-0D00-000012000000}"/>
            </a:ext>
          </a:extLst>
        </xdr:cNvPr>
        <xdr:cNvPicPr>
          <a:picLocks noChangeAspect="1"/>
        </xdr:cNvPicPr>
      </xdr:nvPicPr>
      <xdr:blipFill>
        <a:blip xmlns:r="http://schemas.openxmlformats.org/officeDocument/2006/relationships" r:embed="rId16"/>
        <a:stretch>
          <a:fillRect/>
        </a:stretch>
      </xdr:blipFill>
      <xdr:spPr>
        <a:xfrm>
          <a:off x="10363201" y="50101502"/>
          <a:ext cx="8477249" cy="4768453"/>
        </a:xfrm>
        <a:prstGeom prst="rect">
          <a:avLst/>
        </a:prstGeom>
      </xdr:spPr>
    </xdr:pic>
    <xdr:clientData/>
  </xdr:twoCellAnchor>
  <xdr:twoCellAnchor editAs="oneCell">
    <xdr:from>
      <xdr:col>17</xdr:col>
      <xdr:colOff>0</xdr:colOff>
      <xdr:row>312</xdr:row>
      <xdr:rowOff>1</xdr:rowOff>
    </xdr:from>
    <xdr:to>
      <xdr:col>30</xdr:col>
      <xdr:colOff>491067</xdr:colOff>
      <xdr:row>338</xdr:row>
      <xdr:rowOff>38101</xdr:rowOff>
    </xdr:to>
    <xdr:pic>
      <xdr:nvPicPr>
        <xdr:cNvPr id="19" name="Picture 18">
          <a:extLst>
            <a:ext uri="{FF2B5EF4-FFF2-40B4-BE49-F238E27FC236}">
              <a16:creationId xmlns:a16="http://schemas.microsoft.com/office/drawing/2014/main" id="{00000000-0008-0000-0D00-000013000000}"/>
            </a:ext>
          </a:extLst>
        </xdr:cNvPr>
        <xdr:cNvPicPr>
          <a:picLocks noChangeAspect="1"/>
        </xdr:cNvPicPr>
      </xdr:nvPicPr>
      <xdr:blipFill>
        <a:blip xmlns:r="http://schemas.openxmlformats.org/officeDocument/2006/relationships" r:embed="rId17"/>
        <a:stretch>
          <a:fillRect/>
        </a:stretch>
      </xdr:blipFill>
      <xdr:spPr>
        <a:xfrm>
          <a:off x="10363200" y="56578501"/>
          <a:ext cx="8873067" cy="4991100"/>
        </a:xfrm>
        <a:prstGeom prst="rect">
          <a:avLst/>
        </a:prstGeom>
      </xdr:spPr>
    </xdr:pic>
    <xdr:clientData/>
  </xdr:twoCellAnchor>
  <xdr:twoCellAnchor editAs="oneCell">
    <xdr:from>
      <xdr:col>17</xdr:col>
      <xdr:colOff>0</xdr:colOff>
      <xdr:row>341</xdr:row>
      <xdr:rowOff>1</xdr:rowOff>
    </xdr:from>
    <xdr:to>
      <xdr:col>31</xdr:col>
      <xdr:colOff>237065</xdr:colOff>
      <xdr:row>368</xdr:row>
      <xdr:rowOff>47625</xdr:rowOff>
    </xdr:to>
    <xdr:pic>
      <xdr:nvPicPr>
        <xdr:cNvPr id="20" name="Picture 19">
          <a:extLst>
            <a:ext uri="{FF2B5EF4-FFF2-40B4-BE49-F238E27FC236}">
              <a16:creationId xmlns:a16="http://schemas.microsoft.com/office/drawing/2014/main" id="{00000000-0008-0000-0D00-000014000000}"/>
            </a:ext>
          </a:extLst>
        </xdr:cNvPr>
        <xdr:cNvPicPr>
          <a:picLocks noChangeAspect="1"/>
        </xdr:cNvPicPr>
      </xdr:nvPicPr>
      <xdr:blipFill>
        <a:blip xmlns:r="http://schemas.openxmlformats.org/officeDocument/2006/relationships" r:embed="rId18"/>
        <a:stretch>
          <a:fillRect/>
        </a:stretch>
      </xdr:blipFill>
      <xdr:spPr>
        <a:xfrm>
          <a:off x="10363200" y="62103001"/>
          <a:ext cx="9228665" cy="5191124"/>
        </a:xfrm>
        <a:prstGeom prst="rect">
          <a:avLst/>
        </a:prstGeom>
      </xdr:spPr>
    </xdr:pic>
    <xdr:clientData/>
  </xdr:twoCellAnchor>
  <xdr:twoCellAnchor editAs="oneCell">
    <xdr:from>
      <xdr:col>35</xdr:col>
      <xdr:colOff>0</xdr:colOff>
      <xdr:row>341</xdr:row>
      <xdr:rowOff>1</xdr:rowOff>
    </xdr:from>
    <xdr:to>
      <xdr:col>50</xdr:col>
      <xdr:colOff>9525</xdr:colOff>
      <xdr:row>368</xdr:row>
      <xdr:rowOff>5359</xdr:rowOff>
    </xdr:to>
    <xdr:pic>
      <xdr:nvPicPr>
        <xdr:cNvPr id="21" name="Picture 20">
          <a:extLst>
            <a:ext uri="{FF2B5EF4-FFF2-40B4-BE49-F238E27FC236}">
              <a16:creationId xmlns:a16="http://schemas.microsoft.com/office/drawing/2014/main" id="{00000000-0008-0000-0D00-000015000000}"/>
            </a:ext>
          </a:extLst>
        </xdr:cNvPr>
        <xdr:cNvPicPr>
          <a:picLocks noChangeAspect="1"/>
        </xdr:cNvPicPr>
      </xdr:nvPicPr>
      <xdr:blipFill>
        <a:blip xmlns:r="http://schemas.openxmlformats.org/officeDocument/2006/relationships" r:embed="rId19"/>
        <a:stretch>
          <a:fillRect/>
        </a:stretch>
      </xdr:blipFill>
      <xdr:spPr>
        <a:xfrm>
          <a:off x="21336000" y="62103001"/>
          <a:ext cx="9153525" cy="5148858"/>
        </a:xfrm>
        <a:prstGeom prst="rect">
          <a:avLst/>
        </a:prstGeom>
      </xdr:spPr>
    </xdr:pic>
    <xdr:clientData/>
  </xdr:twoCellAnchor>
  <xdr:twoCellAnchor editAs="oneCell">
    <xdr:from>
      <xdr:col>52</xdr:col>
      <xdr:colOff>1</xdr:colOff>
      <xdr:row>341</xdr:row>
      <xdr:rowOff>1</xdr:rowOff>
    </xdr:from>
    <xdr:to>
      <xdr:col>67</xdr:col>
      <xdr:colOff>76201</xdr:colOff>
      <xdr:row>368</xdr:row>
      <xdr:rowOff>42864</xdr:rowOff>
    </xdr:to>
    <xdr:pic>
      <xdr:nvPicPr>
        <xdr:cNvPr id="22" name="Picture 21">
          <a:extLst>
            <a:ext uri="{FF2B5EF4-FFF2-40B4-BE49-F238E27FC236}">
              <a16:creationId xmlns:a16="http://schemas.microsoft.com/office/drawing/2014/main" id="{00000000-0008-0000-0D00-000016000000}"/>
            </a:ext>
          </a:extLst>
        </xdr:cNvPr>
        <xdr:cNvPicPr>
          <a:picLocks noChangeAspect="1"/>
        </xdr:cNvPicPr>
      </xdr:nvPicPr>
      <xdr:blipFill>
        <a:blip xmlns:r="http://schemas.openxmlformats.org/officeDocument/2006/relationships" r:embed="rId20"/>
        <a:stretch>
          <a:fillRect/>
        </a:stretch>
      </xdr:blipFill>
      <xdr:spPr>
        <a:xfrm>
          <a:off x="31699201" y="62103001"/>
          <a:ext cx="9220200" cy="5186363"/>
        </a:xfrm>
        <a:prstGeom prst="rect">
          <a:avLst/>
        </a:prstGeom>
      </xdr:spPr>
    </xdr:pic>
    <xdr:clientData/>
  </xdr:twoCellAnchor>
  <xdr:twoCellAnchor editAs="oneCell">
    <xdr:from>
      <xdr:col>17</xdr:col>
      <xdr:colOff>28576</xdr:colOff>
      <xdr:row>372</xdr:row>
      <xdr:rowOff>19051</xdr:rowOff>
    </xdr:from>
    <xdr:to>
      <xdr:col>31</xdr:col>
      <xdr:colOff>265641</xdr:colOff>
      <xdr:row>399</xdr:row>
      <xdr:rowOff>66675</xdr:rowOff>
    </xdr:to>
    <xdr:pic>
      <xdr:nvPicPr>
        <xdr:cNvPr id="23" name="Picture 22">
          <a:extLst>
            <a:ext uri="{FF2B5EF4-FFF2-40B4-BE49-F238E27FC236}">
              <a16:creationId xmlns:a16="http://schemas.microsoft.com/office/drawing/2014/main" id="{00000000-0008-0000-0D00-000017000000}"/>
            </a:ext>
          </a:extLst>
        </xdr:cNvPr>
        <xdr:cNvPicPr>
          <a:picLocks noChangeAspect="1"/>
        </xdr:cNvPicPr>
      </xdr:nvPicPr>
      <xdr:blipFill>
        <a:blip xmlns:r="http://schemas.openxmlformats.org/officeDocument/2006/relationships" r:embed="rId21"/>
        <a:stretch>
          <a:fillRect/>
        </a:stretch>
      </xdr:blipFill>
      <xdr:spPr>
        <a:xfrm>
          <a:off x="10391776" y="68027551"/>
          <a:ext cx="9228665" cy="5191124"/>
        </a:xfrm>
        <a:prstGeom prst="rect">
          <a:avLst/>
        </a:prstGeom>
      </xdr:spPr>
    </xdr:pic>
    <xdr:clientData/>
  </xdr:twoCellAnchor>
  <xdr:twoCellAnchor editAs="oneCell">
    <xdr:from>
      <xdr:col>17</xdr:col>
      <xdr:colOff>0</xdr:colOff>
      <xdr:row>402</xdr:row>
      <xdr:rowOff>1</xdr:rowOff>
    </xdr:from>
    <xdr:to>
      <xdr:col>31</xdr:col>
      <xdr:colOff>104775</xdr:colOff>
      <xdr:row>428</xdr:row>
      <xdr:rowOff>163712</xdr:rowOff>
    </xdr:to>
    <xdr:pic>
      <xdr:nvPicPr>
        <xdr:cNvPr id="24" name="Picture 23">
          <a:extLst>
            <a:ext uri="{FF2B5EF4-FFF2-40B4-BE49-F238E27FC236}">
              <a16:creationId xmlns:a16="http://schemas.microsoft.com/office/drawing/2014/main" id="{00000000-0008-0000-0D00-000018000000}"/>
            </a:ext>
          </a:extLst>
        </xdr:cNvPr>
        <xdr:cNvPicPr>
          <a:picLocks noChangeAspect="1"/>
        </xdr:cNvPicPr>
      </xdr:nvPicPr>
      <xdr:blipFill>
        <a:blip xmlns:r="http://schemas.openxmlformats.org/officeDocument/2006/relationships" r:embed="rId22"/>
        <a:stretch>
          <a:fillRect/>
        </a:stretch>
      </xdr:blipFill>
      <xdr:spPr>
        <a:xfrm>
          <a:off x="10363200" y="73723501"/>
          <a:ext cx="9096375" cy="5116711"/>
        </a:xfrm>
        <a:prstGeom prst="rect">
          <a:avLst/>
        </a:prstGeom>
      </xdr:spPr>
    </xdr:pic>
    <xdr:clientData/>
  </xdr:twoCellAnchor>
  <xdr:twoCellAnchor editAs="oneCell">
    <xdr:from>
      <xdr:col>34</xdr:col>
      <xdr:colOff>1</xdr:colOff>
      <xdr:row>402</xdr:row>
      <xdr:rowOff>1</xdr:rowOff>
    </xdr:from>
    <xdr:to>
      <xdr:col>49</xdr:col>
      <xdr:colOff>1</xdr:colOff>
      <xdr:row>429</xdr:row>
      <xdr:rowOff>1</xdr:rowOff>
    </xdr:to>
    <xdr:pic>
      <xdr:nvPicPr>
        <xdr:cNvPr id="25" name="Picture 24">
          <a:extLst>
            <a:ext uri="{FF2B5EF4-FFF2-40B4-BE49-F238E27FC236}">
              <a16:creationId xmlns:a16="http://schemas.microsoft.com/office/drawing/2014/main" id="{00000000-0008-0000-0D00-000019000000}"/>
            </a:ext>
          </a:extLst>
        </xdr:cNvPr>
        <xdr:cNvPicPr>
          <a:picLocks noChangeAspect="1"/>
        </xdr:cNvPicPr>
      </xdr:nvPicPr>
      <xdr:blipFill>
        <a:blip xmlns:r="http://schemas.openxmlformats.org/officeDocument/2006/relationships" r:embed="rId23"/>
        <a:stretch>
          <a:fillRect/>
        </a:stretch>
      </xdr:blipFill>
      <xdr:spPr>
        <a:xfrm>
          <a:off x="20726401" y="73723501"/>
          <a:ext cx="9144000" cy="5143500"/>
        </a:xfrm>
        <a:prstGeom prst="rect">
          <a:avLst/>
        </a:prstGeom>
      </xdr:spPr>
    </xdr:pic>
    <xdr:clientData/>
  </xdr:twoCellAnchor>
  <xdr:twoCellAnchor editAs="oneCell">
    <xdr:from>
      <xdr:col>51</xdr:col>
      <xdr:colOff>1</xdr:colOff>
      <xdr:row>402</xdr:row>
      <xdr:rowOff>1</xdr:rowOff>
    </xdr:from>
    <xdr:to>
      <xdr:col>65</xdr:col>
      <xdr:colOff>438150</xdr:colOff>
      <xdr:row>428</xdr:row>
      <xdr:rowOff>94060</xdr:rowOff>
    </xdr:to>
    <xdr:pic>
      <xdr:nvPicPr>
        <xdr:cNvPr id="26" name="Picture 25">
          <a:extLst>
            <a:ext uri="{FF2B5EF4-FFF2-40B4-BE49-F238E27FC236}">
              <a16:creationId xmlns:a16="http://schemas.microsoft.com/office/drawing/2014/main" id="{00000000-0008-0000-0D00-00001A000000}"/>
            </a:ext>
          </a:extLst>
        </xdr:cNvPr>
        <xdr:cNvPicPr>
          <a:picLocks noChangeAspect="1"/>
        </xdr:cNvPicPr>
      </xdr:nvPicPr>
      <xdr:blipFill>
        <a:blip xmlns:r="http://schemas.openxmlformats.org/officeDocument/2006/relationships" r:embed="rId24"/>
        <a:stretch>
          <a:fillRect/>
        </a:stretch>
      </xdr:blipFill>
      <xdr:spPr>
        <a:xfrm>
          <a:off x="31089601" y="73723501"/>
          <a:ext cx="8972549" cy="5047059"/>
        </a:xfrm>
        <a:prstGeom prst="rect">
          <a:avLst/>
        </a:prstGeom>
      </xdr:spPr>
    </xdr:pic>
    <xdr:clientData/>
  </xdr:twoCellAnchor>
  <xdr:twoCellAnchor editAs="oneCell">
    <xdr:from>
      <xdr:col>17</xdr:col>
      <xdr:colOff>1</xdr:colOff>
      <xdr:row>431</xdr:row>
      <xdr:rowOff>1</xdr:rowOff>
    </xdr:from>
    <xdr:to>
      <xdr:col>31</xdr:col>
      <xdr:colOff>152401</xdr:colOff>
      <xdr:row>458</xdr:row>
      <xdr:rowOff>1</xdr:rowOff>
    </xdr:to>
    <xdr:pic>
      <xdr:nvPicPr>
        <xdr:cNvPr id="27" name="Picture 26">
          <a:extLst>
            <a:ext uri="{FF2B5EF4-FFF2-40B4-BE49-F238E27FC236}">
              <a16:creationId xmlns:a16="http://schemas.microsoft.com/office/drawing/2014/main" id="{00000000-0008-0000-0D00-00001B000000}"/>
            </a:ext>
          </a:extLst>
        </xdr:cNvPr>
        <xdr:cNvPicPr>
          <a:picLocks noChangeAspect="1"/>
        </xdr:cNvPicPr>
      </xdr:nvPicPr>
      <xdr:blipFill>
        <a:blip xmlns:r="http://schemas.openxmlformats.org/officeDocument/2006/relationships" r:embed="rId25"/>
        <a:stretch>
          <a:fillRect/>
        </a:stretch>
      </xdr:blipFill>
      <xdr:spPr>
        <a:xfrm>
          <a:off x="10363201" y="79248001"/>
          <a:ext cx="9144000" cy="5143500"/>
        </a:xfrm>
        <a:prstGeom prst="rect">
          <a:avLst/>
        </a:prstGeom>
      </xdr:spPr>
    </xdr:pic>
    <xdr:clientData/>
  </xdr:twoCellAnchor>
  <xdr:twoCellAnchor editAs="oneCell">
    <xdr:from>
      <xdr:col>17</xdr:col>
      <xdr:colOff>0</xdr:colOff>
      <xdr:row>462</xdr:row>
      <xdr:rowOff>1</xdr:rowOff>
    </xdr:from>
    <xdr:to>
      <xdr:col>31</xdr:col>
      <xdr:colOff>50800</xdr:colOff>
      <xdr:row>488</xdr:row>
      <xdr:rowOff>133351</xdr:rowOff>
    </xdr:to>
    <xdr:pic>
      <xdr:nvPicPr>
        <xdr:cNvPr id="28" name="Picture 27">
          <a:extLst>
            <a:ext uri="{FF2B5EF4-FFF2-40B4-BE49-F238E27FC236}">
              <a16:creationId xmlns:a16="http://schemas.microsoft.com/office/drawing/2014/main" id="{00000000-0008-0000-0D00-00001C000000}"/>
            </a:ext>
          </a:extLst>
        </xdr:cNvPr>
        <xdr:cNvPicPr>
          <a:picLocks noChangeAspect="1"/>
        </xdr:cNvPicPr>
      </xdr:nvPicPr>
      <xdr:blipFill>
        <a:blip xmlns:r="http://schemas.openxmlformats.org/officeDocument/2006/relationships" r:embed="rId26"/>
        <a:stretch>
          <a:fillRect/>
        </a:stretch>
      </xdr:blipFill>
      <xdr:spPr>
        <a:xfrm>
          <a:off x="10363200" y="85153501"/>
          <a:ext cx="9042400" cy="5086350"/>
        </a:xfrm>
        <a:prstGeom prst="rect">
          <a:avLst/>
        </a:prstGeom>
      </xdr:spPr>
    </xdr:pic>
    <xdr:clientData/>
  </xdr:twoCellAnchor>
  <xdr:twoCellAnchor editAs="oneCell">
    <xdr:from>
      <xdr:col>17</xdr:col>
      <xdr:colOff>0</xdr:colOff>
      <xdr:row>492</xdr:row>
      <xdr:rowOff>1</xdr:rowOff>
    </xdr:from>
    <xdr:to>
      <xdr:col>31</xdr:col>
      <xdr:colOff>276225</xdr:colOff>
      <xdr:row>519</xdr:row>
      <xdr:rowOff>69652</xdr:rowOff>
    </xdr:to>
    <xdr:pic>
      <xdr:nvPicPr>
        <xdr:cNvPr id="29" name="Picture 28">
          <a:extLst>
            <a:ext uri="{FF2B5EF4-FFF2-40B4-BE49-F238E27FC236}">
              <a16:creationId xmlns:a16="http://schemas.microsoft.com/office/drawing/2014/main" id="{00000000-0008-0000-0D00-00001D000000}"/>
            </a:ext>
          </a:extLst>
        </xdr:cNvPr>
        <xdr:cNvPicPr>
          <a:picLocks noChangeAspect="1"/>
        </xdr:cNvPicPr>
      </xdr:nvPicPr>
      <xdr:blipFill>
        <a:blip xmlns:r="http://schemas.openxmlformats.org/officeDocument/2006/relationships" r:embed="rId27"/>
        <a:stretch>
          <a:fillRect/>
        </a:stretch>
      </xdr:blipFill>
      <xdr:spPr>
        <a:xfrm>
          <a:off x="10363200" y="90868501"/>
          <a:ext cx="9267825" cy="5213151"/>
        </a:xfrm>
        <a:prstGeom prst="rect">
          <a:avLst/>
        </a:prstGeom>
      </xdr:spPr>
    </xdr:pic>
    <xdr:clientData/>
  </xdr:twoCellAnchor>
  <xdr:twoCellAnchor editAs="oneCell">
    <xdr:from>
      <xdr:col>17</xdr:col>
      <xdr:colOff>0</xdr:colOff>
      <xdr:row>521</xdr:row>
      <xdr:rowOff>0</xdr:rowOff>
    </xdr:from>
    <xdr:to>
      <xdr:col>31</xdr:col>
      <xdr:colOff>284655</xdr:colOff>
      <xdr:row>547</xdr:row>
      <xdr:rowOff>72628</xdr:rowOff>
    </xdr:to>
    <xdr:pic>
      <xdr:nvPicPr>
        <xdr:cNvPr id="30" name="Picture 29">
          <a:extLst>
            <a:ext uri="{FF2B5EF4-FFF2-40B4-BE49-F238E27FC236}">
              <a16:creationId xmlns:a16="http://schemas.microsoft.com/office/drawing/2014/main" id="{00000000-0008-0000-0D00-00001E000000}"/>
            </a:ext>
          </a:extLst>
        </xdr:cNvPr>
        <xdr:cNvPicPr>
          <a:picLocks noChangeAspect="1"/>
        </xdr:cNvPicPr>
      </xdr:nvPicPr>
      <xdr:blipFill>
        <a:blip xmlns:r="http://schemas.openxmlformats.org/officeDocument/2006/relationships" r:embed="rId28"/>
        <a:stretch>
          <a:fillRect/>
        </a:stretch>
      </xdr:blipFill>
      <xdr:spPr>
        <a:xfrm>
          <a:off x="10422759" y="94177069"/>
          <a:ext cx="9316982" cy="4911766"/>
        </a:xfrm>
        <a:prstGeom prst="rect">
          <a:avLst/>
        </a:prstGeom>
      </xdr:spPr>
    </xdr:pic>
    <xdr:clientData/>
  </xdr:twoCellAnchor>
  <xdr:twoCellAnchor editAs="oneCell">
    <xdr:from>
      <xdr:col>17</xdr:col>
      <xdr:colOff>0</xdr:colOff>
      <xdr:row>550</xdr:row>
      <xdr:rowOff>2</xdr:rowOff>
    </xdr:from>
    <xdr:to>
      <xdr:col>30</xdr:col>
      <xdr:colOff>457200</xdr:colOff>
      <xdr:row>576</xdr:row>
      <xdr:rowOff>19051</xdr:rowOff>
    </xdr:to>
    <xdr:pic>
      <xdr:nvPicPr>
        <xdr:cNvPr id="31" name="Picture 30">
          <a:extLst>
            <a:ext uri="{FF2B5EF4-FFF2-40B4-BE49-F238E27FC236}">
              <a16:creationId xmlns:a16="http://schemas.microsoft.com/office/drawing/2014/main" id="{00000000-0008-0000-0D00-00001F000000}"/>
            </a:ext>
          </a:extLst>
        </xdr:cNvPr>
        <xdr:cNvPicPr>
          <a:picLocks noChangeAspect="1"/>
        </xdr:cNvPicPr>
      </xdr:nvPicPr>
      <xdr:blipFill>
        <a:blip xmlns:r="http://schemas.openxmlformats.org/officeDocument/2006/relationships" r:embed="rId29"/>
        <a:stretch>
          <a:fillRect/>
        </a:stretch>
      </xdr:blipFill>
      <xdr:spPr>
        <a:xfrm>
          <a:off x="10363200" y="101917502"/>
          <a:ext cx="8839200" cy="4972050"/>
        </a:xfrm>
        <a:prstGeom prst="rect">
          <a:avLst/>
        </a:prstGeom>
      </xdr:spPr>
    </xdr:pic>
    <xdr:clientData/>
  </xdr:twoCellAnchor>
  <xdr:twoCellAnchor editAs="oneCell">
    <xdr:from>
      <xdr:col>34</xdr:col>
      <xdr:colOff>1</xdr:colOff>
      <xdr:row>550</xdr:row>
      <xdr:rowOff>1</xdr:rowOff>
    </xdr:from>
    <xdr:to>
      <xdr:col>48</xdr:col>
      <xdr:colOff>304801</xdr:colOff>
      <xdr:row>576</xdr:row>
      <xdr:rowOff>19050</xdr:rowOff>
    </xdr:to>
    <xdr:pic>
      <xdr:nvPicPr>
        <xdr:cNvPr id="32" name="Picture 31">
          <a:extLst>
            <a:ext uri="{FF2B5EF4-FFF2-40B4-BE49-F238E27FC236}">
              <a16:creationId xmlns:a16="http://schemas.microsoft.com/office/drawing/2014/main" id="{00000000-0008-0000-0D00-000020000000}"/>
            </a:ext>
          </a:extLst>
        </xdr:cNvPr>
        <xdr:cNvPicPr>
          <a:picLocks noChangeAspect="1"/>
        </xdr:cNvPicPr>
      </xdr:nvPicPr>
      <xdr:blipFill>
        <a:blip xmlns:r="http://schemas.openxmlformats.org/officeDocument/2006/relationships" r:embed="rId30"/>
        <a:stretch>
          <a:fillRect/>
        </a:stretch>
      </xdr:blipFill>
      <xdr:spPr>
        <a:xfrm>
          <a:off x="20726401" y="101917501"/>
          <a:ext cx="8839200" cy="4972050"/>
        </a:xfrm>
        <a:prstGeom prst="rect">
          <a:avLst/>
        </a:prstGeom>
      </xdr:spPr>
    </xdr:pic>
    <xdr:clientData/>
  </xdr:twoCellAnchor>
  <xdr:twoCellAnchor editAs="oneCell">
    <xdr:from>
      <xdr:col>17</xdr:col>
      <xdr:colOff>0</xdr:colOff>
      <xdr:row>580</xdr:row>
      <xdr:rowOff>1</xdr:rowOff>
    </xdr:from>
    <xdr:to>
      <xdr:col>30</xdr:col>
      <xdr:colOff>504825</xdr:colOff>
      <xdr:row>606</xdr:row>
      <xdr:rowOff>45840</xdr:rowOff>
    </xdr:to>
    <xdr:pic>
      <xdr:nvPicPr>
        <xdr:cNvPr id="33" name="Picture 32">
          <a:extLst>
            <a:ext uri="{FF2B5EF4-FFF2-40B4-BE49-F238E27FC236}">
              <a16:creationId xmlns:a16="http://schemas.microsoft.com/office/drawing/2014/main" id="{00000000-0008-0000-0D00-000021000000}"/>
            </a:ext>
          </a:extLst>
        </xdr:cNvPr>
        <xdr:cNvPicPr>
          <a:picLocks noChangeAspect="1"/>
        </xdr:cNvPicPr>
      </xdr:nvPicPr>
      <xdr:blipFill>
        <a:blip xmlns:r="http://schemas.openxmlformats.org/officeDocument/2006/relationships" r:embed="rId31"/>
        <a:stretch>
          <a:fillRect/>
        </a:stretch>
      </xdr:blipFill>
      <xdr:spPr>
        <a:xfrm>
          <a:off x="10363200" y="107632501"/>
          <a:ext cx="8886825" cy="4998839"/>
        </a:xfrm>
        <a:prstGeom prst="rect">
          <a:avLst/>
        </a:prstGeom>
      </xdr:spPr>
    </xdr:pic>
    <xdr:clientData/>
  </xdr:twoCellAnchor>
  <xdr:twoCellAnchor editAs="oneCell">
    <xdr:from>
      <xdr:col>34</xdr:col>
      <xdr:colOff>1</xdr:colOff>
      <xdr:row>580</xdr:row>
      <xdr:rowOff>1</xdr:rowOff>
    </xdr:from>
    <xdr:to>
      <xdr:col>49</xdr:col>
      <xdr:colOff>1</xdr:colOff>
      <xdr:row>607</xdr:row>
      <xdr:rowOff>1</xdr:rowOff>
    </xdr:to>
    <xdr:pic>
      <xdr:nvPicPr>
        <xdr:cNvPr id="34" name="Picture 33">
          <a:extLst>
            <a:ext uri="{FF2B5EF4-FFF2-40B4-BE49-F238E27FC236}">
              <a16:creationId xmlns:a16="http://schemas.microsoft.com/office/drawing/2014/main" id="{00000000-0008-0000-0D00-000022000000}"/>
            </a:ext>
          </a:extLst>
        </xdr:cNvPr>
        <xdr:cNvPicPr>
          <a:picLocks noChangeAspect="1"/>
        </xdr:cNvPicPr>
      </xdr:nvPicPr>
      <xdr:blipFill>
        <a:blip xmlns:r="http://schemas.openxmlformats.org/officeDocument/2006/relationships" r:embed="rId32"/>
        <a:stretch>
          <a:fillRect/>
        </a:stretch>
      </xdr:blipFill>
      <xdr:spPr>
        <a:xfrm>
          <a:off x="20726401" y="107632501"/>
          <a:ext cx="9144000" cy="5143500"/>
        </a:xfrm>
        <a:prstGeom prst="rect">
          <a:avLst/>
        </a:prstGeom>
      </xdr:spPr>
    </xdr:pic>
    <xdr:clientData/>
  </xdr:twoCellAnchor>
  <xdr:twoCellAnchor editAs="oneCell">
    <xdr:from>
      <xdr:col>51</xdr:col>
      <xdr:colOff>1</xdr:colOff>
      <xdr:row>580</xdr:row>
      <xdr:rowOff>1</xdr:rowOff>
    </xdr:from>
    <xdr:to>
      <xdr:col>66</xdr:col>
      <xdr:colOff>1</xdr:colOff>
      <xdr:row>607</xdr:row>
      <xdr:rowOff>1</xdr:rowOff>
    </xdr:to>
    <xdr:pic>
      <xdr:nvPicPr>
        <xdr:cNvPr id="35" name="Picture 34">
          <a:extLst>
            <a:ext uri="{FF2B5EF4-FFF2-40B4-BE49-F238E27FC236}">
              <a16:creationId xmlns:a16="http://schemas.microsoft.com/office/drawing/2014/main" id="{00000000-0008-0000-0D00-000023000000}"/>
            </a:ext>
          </a:extLst>
        </xdr:cNvPr>
        <xdr:cNvPicPr>
          <a:picLocks noChangeAspect="1"/>
        </xdr:cNvPicPr>
      </xdr:nvPicPr>
      <xdr:blipFill>
        <a:blip xmlns:r="http://schemas.openxmlformats.org/officeDocument/2006/relationships" r:embed="rId33"/>
        <a:stretch>
          <a:fillRect/>
        </a:stretch>
      </xdr:blipFill>
      <xdr:spPr>
        <a:xfrm>
          <a:off x="31089601" y="107632501"/>
          <a:ext cx="9144000" cy="5143500"/>
        </a:xfrm>
        <a:prstGeom prst="rect">
          <a:avLst/>
        </a:prstGeom>
      </xdr:spPr>
    </xdr:pic>
    <xdr:clientData/>
  </xdr:twoCellAnchor>
  <xdr:twoCellAnchor editAs="oneCell">
    <xdr:from>
      <xdr:col>68</xdr:col>
      <xdr:colOff>0</xdr:colOff>
      <xdr:row>580</xdr:row>
      <xdr:rowOff>0</xdr:rowOff>
    </xdr:from>
    <xdr:to>
      <xdr:col>83</xdr:col>
      <xdr:colOff>186267</xdr:colOff>
      <xdr:row>607</xdr:row>
      <xdr:rowOff>104775</xdr:rowOff>
    </xdr:to>
    <xdr:pic>
      <xdr:nvPicPr>
        <xdr:cNvPr id="36" name="Picture 35">
          <a:extLst>
            <a:ext uri="{FF2B5EF4-FFF2-40B4-BE49-F238E27FC236}">
              <a16:creationId xmlns:a16="http://schemas.microsoft.com/office/drawing/2014/main" id="{00000000-0008-0000-0D00-000024000000}"/>
            </a:ext>
          </a:extLst>
        </xdr:cNvPr>
        <xdr:cNvPicPr>
          <a:picLocks noChangeAspect="1"/>
        </xdr:cNvPicPr>
      </xdr:nvPicPr>
      <xdr:blipFill>
        <a:blip xmlns:r="http://schemas.openxmlformats.org/officeDocument/2006/relationships" r:embed="rId34"/>
        <a:stretch>
          <a:fillRect/>
        </a:stretch>
      </xdr:blipFill>
      <xdr:spPr>
        <a:xfrm>
          <a:off x="41452800" y="107632500"/>
          <a:ext cx="9330267" cy="5248275"/>
        </a:xfrm>
        <a:prstGeom prst="rect">
          <a:avLst/>
        </a:prstGeom>
      </xdr:spPr>
    </xdr:pic>
    <xdr:clientData/>
  </xdr:twoCellAnchor>
  <xdr:twoCellAnchor editAs="oneCell">
    <xdr:from>
      <xdr:col>85</xdr:col>
      <xdr:colOff>0</xdr:colOff>
      <xdr:row>580</xdr:row>
      <xdr:rowOff>1</xdr:rowOff>
    </xdr:from>
    <xdr:to>
      <xdr:col>100</xdr:col>
      <xdr:colOff>200025</xdr:colOff>
      <xdr:row>607</xdr:row>
      <xdr:rowOff>112515</xdr:rowOff>
    </xdr:to>
    <xdr:pic>
      <xdr:nvPicPr>
        <xdr:cNvPr id="37" name="Picture 36">
          <a:extLst>
            <a:ext uri="{FF2B5EF4-FFF2-40B4-BE49-F238E27FC236}">
              <a16:creationId xmlns:a16="http://schemas.microsoft.com/office/drawing/2014/main" id="{00000000-0008-0000-0D00-000025000000}"/>
            </a:ext>
          </a:extLst>
        </xdr:cNvPr>
        <xdr:cNvPicPr>
          <a:picLocks noChangeAspect="1"/>
        </xdr:cNvPicPr>
      </xdr:nvPicPr>
      <xdr:blipFill>
        <a:blip xmlns:r="http://schemas.openxmlformats.org/officeDocument/2006/relationships" r:embed="rId35"/>
        <a:stretch>
          <a:fillRect/>
        </a:stretch>
      </xdr:blipFill>
      <xdr:spPr>
        <a:xfrm>
          <a:off x="51816000" y="107632501"/>
          <a:ext cx="9344025" cy="5256014"/>
        </a:xfrm>
        <a:prstGeom prst="rect">
          <a:avLst/>
        </a:prstGeom>
      </xdr:spPr>
    </xdr:pic>
    <xdr:clientData/>
  </xdr:twoCellAnchor>
  <xdr:twoCellAnchor editAs="oneCell">
    <xdr:from>
      <xdr:col>102</xdr:col>
      <xdr:colOff>1</xdr:colOff>
      <xdr:row>580</xdr:row>
      <xdr:rowOff>0</xdr:rowOff>
    </xdr:from>
    <xdr:to>
      <xdr:col>117</xdr:col>
      <xdr:colOff>228601</xdr:colOff>
      <xdr:row>607</xdr:row>
      <xdr:rowOff>128587</xdr:rowOff>
    </xdr:to>
    <xdr:pic>
      <xdr:nvPicPr>
        <xdr:cNvPr id="38" name="Picture 37">
          <a:extLst>
            <a:ext uri="{FF2B5EF4-FFF2-40B4-BE49-F238E27FC236}">
              <a16:creationId xmlns:a16="http://schemas.microsoft.com/office/drawing/2014/main" id="{00000000-0008-0000-0D00-000026000000}"/>
            </a:ext>
          </a:extLst>
        </xdr:cNvPr>
        <xdr:cNvPicPr>
          <a:picLocks noChangeAspect="1"/>
        </xdr:cNvPicPr>
      </xdr:nvPicPr>
      <xdr:blipFill>
        <a:blip xmlns:r="http://schemas.openxmlformats.org/officeDocument/2006/relationships" r:embed="rId36"/>
        <a:stretch>
          <a:fillRect/>
        </a:stretch>
      </xdr:blipFill>
      <xdr:spPr>
        <a:xfrm>
          <a:off x="62179201" y="107632500"/>
          <a:ext cx="9372600" cy="5272087"/>
        </a:xfrm>
        <a:prstGeom prst="rect">
          <a:avLst/>
        </a:prstGeom>
      </xdr:spPr>
    </xdr:pic>
    <xdr:clientData/>
  </xdr:twoCellAnchor>
  <xdr:twoCellAnchor editAs="oneCell">
    <xdr:from>
      <xdr:col>119</xdr:col>
      <xdr:colOff>0</xdr:colOff>
      <xdr:row>580</xdr:row>
      <xdr:rowOff>1</xdr:rowOff>
    </xdr:from>
    <xdr:to>
      <xdr:col>134</xdr:col>
      <xdr:colOff>209550</xdr:colOff>
      <xdr:row>607</xdr:row>
      <xdr:rowOff>117873</xdr:rowOff>
    </xdr:to>
    <xdr:pic>
      <xdr:nvPicPr>
        <xdr:cNvPr id="39" name="Picture 38">
          <a:extLst>
            <a:ext uri="{FF2B5EF4-FFF2-40B4-BE49-F238E27FC236}">
              <a16:creationId xmlns:a16="http://schemas.microsoft.com/office/drawing/2014/main" id="{00000000-0008-0000-0D00-000027000000}"/>
            </a:ext>
          </a:extLst>
        </xdr:cNvPr>
        <xdr:cNvPicPr>
          <a:picLocks noChangeAspect="1"/>
        </xdr:cNvPicPr>
      </xdr:nvPicPr>
      <xdr:blipFill>
        <a:blip xmlns:r="http://schemas.openxmlformats.org/officeDocument/2006/relationships" r:embed="rId37"/>
        <a:stretch>
          <a:fillRect/>
        </a:stretch>
      </xdr:blipFill>
      <xdr:spPr>
        <a:xfrm>
          <a:off x="72542400" y="107632501"/>
          <a:ext cx="9353550" cy="5261372"/>
        </a:xfrm>
        <a:prstGeom prst="rect">
          <a:avLst/>
        </a:prstGeom>
      </xdr:spPr>
    </xdr:pic>
    <xdr:clientData/>
  </xdr:twoCellAnchor>
  <xdr:twoCellAnchor editAs="oneCell">
    <xdr:from>
      <xdr:col>17</xdr:col>
      <xdr:colOff>2</xdr:colOff>
      <xdr:row>609</xdr:row>
      <xdr:rowOff>1</xdr:rowOff>
    </xdr:from>
    <xdr:to>
      <xdr:col>30</xdr:col>
      <xdr:colOff>561976</xdr:colOff>
      <xdr:row>635</xdr:row>
      <xdr:rowOff>77986</xdr:rowOff>
    </xdr:to>
    <xdr:pic>
      <xdr:nvPicPr>
        <xdr:cNvPr id="40" name="Picture 39">
          <a:extLst>
            <a:ext uri="{FF2B5EF4-FFF2-40B4-BE49-F238E27FC236}">
              <a16:creationId xmlns:a16="http://schemas.microsoft.com/office/drawing/2014/main" id="{00000000-0008-0000-0D00-000028000000}"/>
            </a:ext>
          </a:extLst>
        </xdr:cNvPr>
        <xdr:cNvPicPr>
          <a:picLocks noChangeAspect="1"/>
        </xdr:cNvPicPr>
      </xdr:nvPicPr>
      <xdr:blipFill>
        <a:blip xmlns:r="http://schemas.openxmlformats.org/officeDocument/2006/relationships" r:embed="rId38"/>
        <a:stretch>
          <a:fillRect/>
        </a:stretch>
      </xdr:blipFill>
      <xdr:spPr>
        <a:xfrm>
          <a:off x="10363202" y="113157001"/>
          <a:ext cx="8943974" cy="5030986"/>
        </a:xfrm>
        <a:prstGeom prst="rect">
          <a:avLst/>
        </a:prstGeom>
      </xdr:spPr>
    </xdr:pic>
    <xdr:clientData/>
  </xdr:twoCellAnchor>
  <xdr:twoCellAnchor editAs="oneCell">
    <xdr:from>
      <xdr:col>17</xdr:col>
      <xdr:colOff>1</xdr:colOff>
      <xdr:row>638</xdr:row>
      <xdr:rowOff>0</xdr:rowOff>
    </xdr:from>
    <xdr:to>
      <xdr:col>31</xdr:col>
      <xdr:colOff>186266</xdr:colOff>
      <xdr:row>665</xdr:row>
      <xdr:rowOff>19049</xdr:rowOff>
    </xdr:to>
    <xdr:pic>
      <xdr:nvPicPr>
        <xdr:cNvPr id="41" name="Picture 40">
          <a:extLst>
            <a:ext uri="{FF2B5EF4-FFF2-40B4-BE49-F238E27FC236}">
              <a16:creationId xmlns:a16="http://schemas.microsoft.com/office/drawing/2014/main" id="{00000000-0008-0000-0D00-000029000000}"/>
            </a:ext>
          </a:extLst>
        </xdr:cNvPr>
        <xdr:cNvPicPr>
          <a:picLocks noChangeAspect="1"/>
        </xdr:cNvPicPr>
      </xdr:nvPicPr>
      <xdr:blipFill>
        <a:blip xmlns:r="http://schemas.openxmlformats.org/officeDocument/2006/relationships" r:embed="rId39"/>
        <a:stretch>
          <a:fillRect/>
        </a:stretch>
      </xdr:blipFill>
      <xdr:spPr>
        <a:xfrm>
          <a:off x="10363201" y="118681500"/>
          <a:ext cx="9177865" cy="5162549"/>
        </a:xfrm>
        <a:prstGeom prst="rect">
          <a:avLst/>
        </a:prstGeom>
      </xdr:spPr>
    </xdr:pic>
    <xdr:clientData/>
  </xdr:twoCellAnchor>
  <xdr:twoCellAnchor editAs="oneCell">
    <xdr:from>
      <xdr:col>34</xdr:col>
      <xdr:colOff>0</xdr:colOff>
      <xdr:row>638</xdr:row>
      <xdr:rowOff>1</xdr:rowOff>
    </xdr:from>
    <xdr:to>
      <xdr:col>48</xdr:col>
      <xdr:colOff>485775</xdr:colOff>
      <xdr:row>664</xdr:row>
      <xdr:rowOff>120849</xdr:rowOff>
    </xdr:to>
    <xdr:pic>
      <xdr:nvPicPr>
        <xdr:cNvPr id="42" name="Picture 41">
          <a:extLst>
            <a:ext uri="{FF2B5EF4-FFF2-40B4-BE49-F238E27FC236}">
              <a16:creationId xmlns:a16="http://schemas.microsoft.com/office/drawing/2014/main" id="{00000000-0008-0000-0D00-00002A000000}"/>
            </a:ext>
          </a:extLst>
        </xdr:cNvPr>
        <xdr:cNvPicPr>
          <a:picLocks noChangeAspect="1"/>
        </xdr:cNvPicPr>
      </xdr:nvPicPr>
      <xdr:blipFill>
        <a:blip xmlns:r="http://schemas.openxmlformats.org/officeDocument/2006/relationships" r:embed="rId40"/>
        <a:stretch>
          <a:fillRect/>
        </a:stretch>
      </xdr:blipFill>
      <xdr:spPr>
        <a:xfrm>
          <a:off x="20726400" y="118681501"/>
          <a:ext cx="9020175" cy="5073848"/>
        </a:xfrm>
        <a:prstGeom prst="rect">
          <a:avLst/>
        </a:prstGeom>
      </xdr:spPr>
    </xdr:pic>
    <xdr:clientData/>
  </xdr:twoCellAnchor>
  <xdr:twoCellAnchor editAs="oneCell">
    <xdr:from>
      <xdr:col>50</xdr:col>
      <xdr:colOff>0</xdr:colOff>
      <xdr:row>638</xdr:row>
      <xdr:rowOff>1</xdr:rowOff>
    </xdr:from>
    <xdr:to>
      <xdr:col>64</xdr:col>
      <xdr:colOff>438150</xdr:colOff>
      <xdr:row>664</xdr:row>
      <xdr:rowOff>94060</xdr:rowOff>
    </xdr:to>
    <xdr:pic>
      <xdr:nvPicPr>
        <xdr:cNvPr id="43" name="Picture 42">
          <a:extLst>
            <a:ext uri="{FF2B5EF4-FFF2-40B4-BE49-F238E27FC236}">
              <a16:creationId xmlns:a16="http://schemas.microsoft.com/office/drawing/2014/main" id="{00000000-0008-0000-0D00-00002B000000}"/>
            </a:ext>
          </a:extLst>
        </xdr:cNvPr>
        <xdr:cNvPicPr>
          <a:picLocks noChangeAspect="1"/>
        </xdr:cNvPicPr>
      </xdr:nvPicPr>
      <xdr:blipFill>
        <a:blip xmlns:r="http://schemas.openxmlformats.org/officeDocument/2006/relationships" r:embed="rId41"/>
        <a:stretch>
          <a:fillRect/>
        </a:stretch>
      </xdr:blipFill>
      <xdr:spPr>
        <a:xfrm>
          <a:off x="30480000" y="118681501"/>
          <a:ext cx="8972550" cy="5047059"/>
        </a:xfrm>
        <a:prstGeom prst="rect">
          <a:avLst/>
        </a:prstGeom>
      </xdr:spPr>
    </xdr:pic>
    <xdr:clientData/>
  </xdr:twoCellAnchor>
  <xdr:twoCellAnchor editAs="oneCell">
    <xdr:from>
      <xdr:col>16</xdr:col>
      <xdr:colOff>590550</xdr:colOff>
      <xdr:row>668</xdr:row>
      <xdr:rowOff>19051</xdr:rowOff>
    </xdr:from>
    <xdr:to>
      <xdr:col>31</xdr:col>
      <xdr:colOff>218016</xdr:colOff>
      <xdr:row>695</xdr:row>
      <xdr:rowOff>66675</xdr:rowOff>
    </xdr:to>
    <xdr:pic>
      <xdr:nvPicPr>
        <xdr:cNvPr id="45" name="Picture 44">
          <a:extLst>
            <a:ext uri="{FF2B5EF4-FFF2-40B4-BE49-F238E27FC236}">
              <a16:creationId xmlns:a16="http://schemas.microsoft.com/office/drawing/2014/main" id="{00000000-0008-0000-0D00-00002D000000}"/>
            </a:ext>
          </a:extLst>
        </xdr:cNvPr>
        <xdr:cNvPicPr>
          <a:picLocks noChangeAspect="1"/>
        </xdr:cNvPicPr>
      </xdr:nvPicPr>
      <xdr:blipFill>
        <a:blip xmlns:r="http://schemas.openxmlformats.org/officeDocument/2006/relationships" r:embed="rId42"/>
        <a:stretch>
          <a:fillRect/>
        </a:stretch>
      </xdr:blipFill>
      <xdr:spPr>
        <a:xfrm>
          <a:off x="10344150" y="124415551"/>
          <a:ext cx="9228666" cy="5191124"/>
        </a:xfrm>
        <a:prstGeom prst="rect">
          <a:avLst/>
        </a:prstGeom>
      </xdr:spPr>
    </xdr:pic>
    <xdr:clientData/>
  </xdr:twoCellAnchor>
  <xdr:twoCellAnchor editAs="oneCell">
    <xdr:from>
      <xdr:col>17</xdr:col>
      <xdr:colOff>1</xdr:colOff>
      <xdr:row>698</xdr:row>
      <xdr:rowOff>2</xdr:rowOff>
    </xdr:from>
    <xdr:to>
      <xdr:col>31</xdr:col>
      <xdr:colOff>209550</xdr:colOff>
      <xdr:row>725</xdr:row>
      <xdr:rowOff>32148</xdr:rowOff>
    </xdr:to>
    <xdr:pic>
      <xdr:nvPicPr>
        <xdr:cNvPr id="46" name="Picture 45">
          <a:extLst>
            <a:ext uri="{FF2B5EF4-FFF2-40B4-BE49-F238E27FC236}">
              <a16:creationId xmlns:a16="http://schemas.microsoft.com/office/drawing/2014/main" id="{00000000-0008-0000-0D00-00002E000000}"/>
            </a:ext>
          </a:extLst>
        </xdr:cNvPr>
        <xdr:cNvPicPr>
          <a:picLocks noChangeAspect="1"/>
        </xdr:cNvPicPr>
      </xdr:nvPicPr>
      <xdr:blipFill>
        <a:blip xmlns:r="http://schemas.openxmlformats.org/officeDocument/2006/relationships" r:embed="rId43"/>
        <a:stretch>
          <a:fillRect/>
        </a:stretch>
      </xdr:blipFill>
      <xdr:spPr>
        <a:xfrm>
          <a:off x="10363201" y="130111502"/>
          <a:ext cx="9201149" cy="5175646"/>
        </a:xfrm>
        <a:prstGeom prst="rect">
          <a:avLst/>
        </a:prstGeom>
      </xdr:spPr>
    </xdr:pic>
    <xdr:clientData/>
  </xdr:twoCellAnchor>
  <xdr:twoCellAnchor editAs="oneCell">
    <xdr:from>
      <xdr:col>16</xdr:col>
      <xdr:colOff>609599</xdr:colOff>
      <xdr:row>728</xdr:row>
      <xdr:rowOff>0</xdr:rowOff>
    </xdr:from>
    <xdr:to>
      <xdr:col>31</xdr:col>
      <xdr:colOff>203200</xdr:colOff>
      <xdr:row>755</xdr:row>
      <xdr:rowOff>28575</xdr:rowOff>
    </xdr:to>
    <xdr:pic>
      <xdr:nvPicPr>
        <xdr:cNvPr id="47" name="Picture 46">
          <a:extLst>
            <a:ext uri="{FF2B5EF4-FFF2-40B4-BE49-F238E27FC236}">
              <a16:creationId xmlns:a16="http://schemas.microsoft.com/office/drawing/2014/main" id="{00000000-0008-0000-0D00-00002F000000}"/>
            </a:ext>
          </a:extLst>
        </xdr:cNvPr>
        <xdr:cNvPicPr>
          <a:picLocks noChangeAspect="1"/>
        </xdr:cNvPicPr>
      </xdr:nvPicPr>
      <xdr:blipFill>
        <a:blip xmlns:r="http://schemas.openxmlformats.org/officeDocument/2006/relationships" r:embed="rId44"/>
        <a:stretch>
          <a:fillRect/>
        </a:stretch>
      </xdr:blipFill>
      <xdr:spPr>
        <a:xfrm>
          <a:off x="10363199" y="135826500"/>
          <a:ext cx="9194801" cy="5172075"/>
        </a:xfrm>
        <a:prstGeom prst="rect">
          <a:avLst/>
        </a:prstGeom>
      </xdr:spPr>
    </xdr:pic>
    <xdr:clientData/>
  </xdr:twoCellAnchor>
  <xdr:twoCellAnchor editAs="oneCell">
    <xdr:from>
      <xdr:col>34</xdr:col>
      <xdr:colOff>1</xdr:colOff>
      <xdr:row>728</xdr:row>
      <xdr:rowOff>1</xdr:rowOff>
    </xdr:from>
    <xdr:to>
      <xdr:col>48</xdr:col>
      <xdr:colOff>304801</xdr:colOff>
      <xdr:row>754</xdr:row>
      <xdr:rowOff>19051</xdr:rowOff>
    </xdr:to>
    <xdr:pic>
      <xdr:nvPicPr>
        <xdr:cNvPr id="48" name="Picture 47">
          <a:extLst>
            <a:ext uri="{FF2B5EF4-FFF2-40B4-BE49-F238E27FC236}">
              <a16:creationId xmlns:a16="http://schemas.microsoft.com/office/drawing/2014/main" id="{00000000-0008-0000-0D00-000030000000}"/>
            </a:ext>
          </a:extLst>
        </xdr:cNvPr>
        <xdr:cNvPicPr>
          <a:picLocks noChangeAspect="1"/>
        </xdr:cNvPicPr>
      </xdr:nvPicPr>
      <xdr:blipFill>
        <a:blip xmlns:r="http://schemas.openxmlformats.org/officeDocument/2006/relationships" r:embed="rId45"/>
        <a:stretch>
          <a:fillRect/>
        </a:stretch>
      </xdr:blipFill>
      <xdr:spPr>
        <a:xfrm>
          <a:off x="20726401" y="135826501"/>
          <a:ext cx="8839200" cy="4972051"/>
        </a:xfrm>
        <a:prstGeom prst="rect">
          <a:avLst/>
        </a:prstGeom>
      </xdr:spPr>
    </xdr:pic>
    <xdr:clientData/>
  </xdr:twoCellAnchor>
  <xdr:twoCellAnchor editAs="oneCell">
    <xdr:from>
      <xdr:col>34</xdr:col>
      <xdr:colOff>0</xdr:colOff>
      <xdr:row>668</xdr:row>
      <xdr:rowOff>1</xdr:rowOff>
    </xdr:from>
    <xdr:to>
      <xdr:col>49</xdr:col>
      <xdr:colOff>84665</xdr:colOff>
      <xdr:row>695</xdr:row>
      <xdr:rowOff>47625</xdr:rowOff>
    </xdr:to>
    <xdr:pic>
      <xdr:nvPicPr>
        <xdr:cNvPr id="49" name="Picture 48">
          <a:extLst>
            <a:ext uri="{FF2B5EF4-FFF2-40B4-BE49-F238E27FC236}">
              <a16:creationId xmlns:a16="http://schemas.microsoft.com/office/drawing/2014/main" id="{00000000-0008-0000-0D00-000031000000}"/>
            </a:ext>
          </a:extLst>
        </xdr:cNvPr>
        <xdr:cNvPicPr>
          <a:picLocks noChangeAspect="1"/>
        </xdr:cNvPicPr>
      </xdr:nvPicPr>
      <xdr:blipFill>
        <a:blip xmlns:r="http://schemas.openxmlformats.org/officeDocument/2006/relationships" r:embed="rId46"/>
        <a:stretch>
          <a:fillRect/>
        </a:stretch>
      </xdr:blipFill>
      <xdr:spPr>
        <a:xfrm>
          <a:off x="21183600" y="124444126"/>
          <a:ext cx="9228665" cy="519112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19</xdr:row>
      <xdr:rowOff>1</xdr:rowOff>
    </xdr:from>
    <xdr:to>
      <xdr:col>11</xdr:col>
      <xdr:colOff>604309</xdr:colOff>
      <xdr:row>44</xdr:row>
      <xdr:rowOff>19051</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0" y="3619501"/>
          <a:ext cx="8500534" cy="4781550"/>
        </a:xfrm>
        <a:prstGeom prst="rect">
          <a:avLst/>
        </a:prstGeom>
      </xdr:spPr>
    </xdr:pic>
    <xdr:clientData/>
  </xdr:twoCellAnchor>
  <xdr:twoCellAnchor editAs="oneCell">
    <xdr:from>
      <xdr:col>1</xdr:col>
      <xdr:colOff>0</xdr:colOff>
      <xdr:row>48</xdr:row>
      <xdr:rowOff>1</xdr:rowOff>
    </xdr:from>
    <xdr:to>
      <xdr:col>12</xdr:col>
      <xdr:colOff>11640</xdr:colOff>
      <xdr:row>73</xdr:row>
      <xdr:rowOff>28575</xdr:rowOff>
    </xdr:to>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0" y="9144001"/>
          <a:ext cx="8517465" cy="4791074"/>
        </a:xfrm>
        <a:prstGeom prst="rect">
          <a:avLst/>
        </a:prstGeom>
      </xdr:spPr>
    </xdr:pic>
    <xdr:clientData/>
  </xdr:twoCellAnchor>
  <xdr:twoCellAnchor editAs="oneCell">
    <xdr:from>
      <xdr:col>20</xdr:col>
      <xdr:colOff>1</xdr:colOff>
      <xdr:row>25</xdr:row>
      <xdr:rowOff>1</xdr:rowOff>
    </xdr:from>
    <xdr:to>
      <xdr:col>34</xdr:col>
      <xdr:colOff>457201</xdr:colOff>
      <xdr:row>51</xdr:row>
      <xdr:rowOff>104776</xdr:rowOff>
    </xdr:to>
    <xdr:pic>
      <xdr:nvPicPr>
        <xdr:cNvPr id="5" name="Picture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3"/>
        <a:stretch>
          <a:fillRect/>
        </a:stretch>
      </xdr:blipFill>
      <xdr:spPr>
        <a:xfrm>
          <a:off x="12192001" y="4762501"/>
          <a:ext cx="8991600" cy="5057775"/>
        </a:xfrm>
        <a:prstGeom prst="rect">
          <a:avLst/>
        </a:prstGeom>
      </xdr:spPr>
    </xdr:pic>
    <xdr:clientData/>
  </xdr:twoCellAnchor>
  <xdr:twoCellAnchor editAs="oneCell">
    <xdr:from>
      <xdr:col>20</xdr:col>
      <xdr:colOff>28574</xdr:colOff>
      <xdr:row>56</xdr:row>
      <xdr:rowOff>1</xdr:rowOff>
    </xdr:from>
    <xdr:to>
      <xdr:col>34</xdr:col>
      <xdr:colOff>519639</xdr:colOff>
      <xdr:row>82</xdr:row>
      <xdr:rowOff>123825</xdr:rowOff>
    </xdr:to>
    <xdr:pic>
      <xdr:nvPicPr>
        <xdr:cNvPr id="6" name="Picture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4"/>
        <a:stretch>
          <a:fillRect/>
        </a:stretch>
      </xdr:blipFill>
      <xdr:spPr>
        <a:xfrm>
          <a:off x="12220574" y="10668001"/>
          <a:ext cx="9025465" cy="5076824"/>
        </a:xfrm>
        <a:prstGeom prst="rect">
          <a:avLst/>
        </a:prstGeom>
      </xdr:spPr>
    </xdr:pic>
    <xdr:clientData/>
  </xdr:twoCellAnchor>
  <xdr:twoCellAnchor editAs="oneCell">
    <xdr:from>
      <xdr:col>20</xdr:col>
      <xdr:colOff>0</xdr:colOff>
      <xdr:row>88</xdr:row>
      <xdr:rowOff>0</xdr:rowOff>
    </xdr:from>
    <xdr:to>
      <xdr:col>49</xdr:col>
      <xdr:colOff>607316</xdr:colOff>
      <xdr:row>141</xdr:row>
      <xdr:rowOff>189215</xdr:rowOff>
    </xdr:to>
    <xdr:pic>
      <xdr:nvPicPr>
        <xdr:cNvPr id="7" name="Picture 6">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5"/>
        <a:stretch>
          <a:fillRect/>
        </a:stretch>
      </xdr:blipFill>
      <xdr:spPr>
        <a:xfrm>
          <a:off x="12192000" y="16764000"/>
          <a:ext cx="18285716" cy="10285715"/>
        </a:xfrm>
        <a:prstGeom prst="rect">
          <a:avLst/>
        </a:prstGeom>
      </xdr:spPr>
    </xdr:pic>
    <xdr:clientData/>
  </xdr:twoCellAnchor>
  <xdr:twoCellAnchor editAs="oneCell">
    <xdr:from>
      <xdr:col>20</xdr:col>
      <xdr:colOff>0</xdr:colOff>
      <xdr:row>146</xdr:row>
      <xdr:rowOff>0</xdr:rowOff>
    </xdr:from>
    <xdr:to>
      <xdr:col>49</xdr:col>
      <xdr:colOff>607316</xdr:colOff>
      <xdr:row>199</xdr:row>
      <xdr:rowOff>189215</xdr:rowOff>
    </xdr:to>
    <xdr:pic>
      <xdr:nvPicPr>
        <xdr:cNvPr id="8" name="Picture 7">
          <a:extLst>
            <a:ext uri="{FF2B5EF4-FFF2-40B4-BE49-F238E27FC236}">
              <a16:creationId xmlns:a16="http://schemas.microsoft.com/office/drawing/2014/main" id="{00000000-0008-0000-0E00-000008000000}"/>
            </a:ext>
          </a:extLst>
        </xdr:cNvPr>
        <xdr:cNvPicPr>
          <a:picLocks noChangeAspect="1"/>
        </xdr:cNvPicPr>
      </xdr:nvPicPr>
      <xdr:blipFill>
        <a:blip xmlns:r="http://schemas.openxmlformats.org/officeDocument/2006/relationships" r:embed="rId6"/>
        <a:stretch>
          <a:fillRect/>
        </a:stretch>
      </xdr:blipFill>
      <xdr:spPr>
        <a:xfrm>
          <a:off x="12192000" y="27813000"/>
          <a:ext cx="18285716" cy="10285715"/>
        </a:xfrm>
        <a:prstGeom prst="rect">
          <a:avLst/>
        </a:prstGeom>
      </xdr:spPr>
    </xdr:pic>
    <xdr:clientData/>
  </xdr:twoCellAnchor>
  <xdr:twoCellAnchor editAs="oneCell">
    <xdr:from>
      <xdr:col>20</xdr:col>
      <xdr:colOff>0</xdr:colOff>
      <xdr:row>204</xdr:row>
      <xdr:rowOff>0</xdr:rowOff>
    </xdr:from>
    <xdr:to>
      <xdr:col>49</xdr:col>
      <xdr:colOff>607316</xdr:colOff>
      <xdr:row>257</xdr:row>
      <xdr:rowOff>189215</xdr:rowOff>
    </xdr:to>
    <xdr:pic>
      <xdr:nvPicPr>
        <xdr:cNvPr id="9" name="Picture 8">
          <a:extLst>
            <a:ext uri="{FF2B5EF4-FFF2-40B4-BE49-F238E27FC236}">
              <a16:creationId xmlns:a16="http://schemas.microsoft.com/office/drawing/2014/main" id="{00000000-0008-0000-0E00-000009000000}"/>
            </a:ext>
          </a:extLst>
        </xdr:cNvPr>
        <xdr:cNvPicPr>
          <a:picLocks noChangeAspect="1"/>
        </xdr:cNvPicPr>
      </xdr:nvPicPr>
      <xdr:blipFill>
        <a:blip xmlns:r="http://schemas.openxmlformats.org/officeDocument/2006/relationships" r:embed="rId7"/>
        <a:stretch>
          <a:fillRect/>
        </a:stretch>
      </xdr:blipFill>
      <xdr:spPr>
        <a:xfrm>
          <a:off x="12192000" y="38862000"/>
          <a:ext cx="18285716" cy="10285715"/>
        </a:xfrm>
        <a:prstGeom prst="rect">
          <a:avLst/>
        </a:prstGeom>
      </xdr:spPr>
    </xdr:pic>
    <xdr:clientData/>
  </xdr:twoCellAnchor>
  <xdr:twoCellAnchor editAs="oneCell">
    <xdr:from>
      <xdr:col>20</xdr:col>
      <xdr:colOff>0</xdr:colOff>
      <xdr:row>260</xdr:row>
      <xdr:rowOff>0</xdr:rowOff>
    </xdr:from>
    <xdr:to>
      <xdr:col>49</xdr:col>
      <xdr:colOff>607316</xdr:colOff>
      <xdr:row>313</xdr:row>
      <xdr:rowOff>189215</xdr:rowOff>
    </xdr:to>
    <xdr:pic>
      <xdr:nvPicPr>
        <xdr:cNvPr id="10" name="Picture 9">
          <a:extLst>
            <a:ext uri="{FF2B5EF4-FFF2-40B4-BE49-F238E27FC236}">
              <a16:creationId xmlns:a16="http://schemas.microsoft.com/office/drawing/2014/main" id="{00000000-0008-0000-0E00-00000A000000}"/>
            </a:ext>
          </a:extLst>
        </xdr:cNvPr>
        <xdr:cNvPicPr>
          <a:picLocks noChangeAspect="1"/>
        </xdr:cNvPicPr>
      </xdr:nvPicPr>
      <xdr:blipFill>
        <a:blip xmlns:r="http://schemas.openxmlformats.org/officeDocument/2006/relationships" r:embed="rId8"/>
        <a:stretch>
          <a:fillRect/>
        </a:stretch>
      </xdr:blipFill>
      <xdr:spPr>
        <a:xfrm>
          <a:off x="12192000" y="49530000"/>
          <a:ext cx="18285716" cy="10285715"/>
        </a:xfrm>
        <a:prstGeom prst="rect">
          <a:avLst/>
        </a:prstGeom>
      </xdr:spPr>
    </xdr:pic>
    <xdr:clientData/>
  </xdr:twoCellAnchor>
  <xdr:twoCellAnchor editAs="oneCell">
    <xdr:from>
      <xdr:col>20</xdr:col>
      <xdr:colOff>0</xdr:colOff>
      <xdr:row>318</xdr:row>
      <xdr:rowOff>0</xdr:rowOff>
    </xdr:from>
    <xdr:to>
      <xdr:col>49</xdr:col>
      <xdr:colOff>607316</xdr:colOff>
      <xdr:row>371</xdr:row>
      <xdr:rowOff>189215</xdr:rowOff>
    </xdr:to>
    <xdr:pic>
      <xdr:nvPicPr>
        <xdr:cNvPr id="11" name="Picture 10">
          <a:extLst>
            <a:ext uri="{FF2B5EF4-FFF2-40B4-BE49-F238E27FC236}">
              <a16:creationId xmlns:a16="http://schemas.microsoft.com/office/drawing/2014/main" id="{00000000-0008-0000-0E00-00000B000000}"/>
            </a:ext>
          </a:extLst>
        </xdr:cNvPr>
        <xdr:cNvPicPr>
          <a:picLocks noChangeAspect="1"/>
        </xdr:cNvPicPr>
      </xdr:nvPicPr>
      <xdr:blipFill>
        <a:blip xmlns:r="http://schemas.openxmlformats.org/officeDocument/2006/relationships" r:embed="rId9"/>
        <a:stretch>
          <a:fillRect/>
        </a:stretch>
      </xdr:blipFill>
      <xdr:spPr>
        <a:xfrm>
          <a:off x="12192000" y="60579000"/>
          <a:ext cx="18285716" cy="10285715"/>
        </a:xfrm>
        <a:prstGeom prst="rect">
          <a:avLst/>
        </a:prstGeom>
      </xdr:spPr>
    </xdr:pic>
    <xdr:clientData/>
  </xdr:twoCellAnchor>
  <xdr:twoCellAnchor editAs="oneCell">
    <xdr:from>
      <xdr:col>20</xdr:col>
      <xdr:colOff>0</xdr:colOff>
      <xdr:row>375</xdr:row>
      <xdr:rowOff>0</xdr:rowOff>
    </xdr:from>
    <xdr:to>
      <xdr:col>49</xdr:col>
      <xdr:colOff>607316</xdr:colOff>
      <xdr:row>428</xdr:row>
      <xdr:rowOff>189215</xdr:rowOff>
    </xdr:to>
    <xdr:pic>
      <xdr:nvPicPr>
        <xdr:cNvPr id="12" name="Picture 11">
          <a:extLst>
            <a:ext uri="{FF2B5EF4-FFF2-40B4-BE49-F238E27FC236}">
              <a16:creationId xmlns:a16="http://schemas.microsoft.com/office/drawing/2014/main" id="{00000000-0008-0000-0E00-00000C000000}"/>
            </a:ext>
          </a:extLst>
        </xdr:cNvPr>
        <xdr:cNvPicPr>
          <a:picLocks noChangeAspect="1"/>
        </xdr:cNvPicPr>
      </xdr:nvPicPr>
      <xdr:blipFill>
        <a:blip xmlns:r="http://schemas.openxmlformats.org/officeDocument/2006/relationships" r:embed="rId10"/>
        <a:stretch>
          <a:fillRect/>
        </a:stretch>
      </xdr:blipFill>
      <xdr:spPr>
        <a:xfrm>
          <a:off x="12306300" y="71437500"/>
          <a:ext cx="18285716" cy="10285715"/>
        </a:xfrm>
        <a:prstGeom prst="rect">
          <a:avLst/>
        </a:prstGeom>
      </xdr:spPr>
    </xdr:pic>
    <xdr:clientData/>
  </xdr:twoCellAnchor>
  <xdr:twoCellAnchor editAs="oneCell">
    <xdr:from>
      <xdr:col>20</xdr:col>
      <xdr:colOff>0</xdr:colOff>
      <xdr:row>432</xdr:row>
      <xdr:rowOff>0</xdr:rowOff>
    </xdr:from>
    <xdr:to>
      <xdr:col>49</xdr:col>
      <xdr:colOff>607316</xdr:colOff>
      <xdr:row>485</xdr:row>
      <xdr:rowOff>189215</xdr:rowOff>
    </xdr:to>
    <xdr:pic>
      <xdr:nvPicPr>
        <xdr:cNvPr id="13" name="Picture 12">
          <a:extLst>
            <a:ext uri="{FF2B5EF4-FFF2-40B4-BE49-F238E27FC236}">
              <a16:creationId xmlns:a16="http://schemas.microsoft.com/office/drawing/2014/main" id="{00000000-0008-0000-0E00-00000D000000}"/>
            </a:ext>
          </a:extLst>
        </xdr:cNvPr>
        <xdr:cNvPicPr>
          <a:picLocks noChangeAspect="1"/>
        </xdr:cNvPicPr>
      </xdr:nvPicPr>
      <xdr:blipFill>
        <a:blip xmlns:r="http://schemas.openxmlformats.org/officeDocument/2006/relationships" r:embed="rId11"/>
        <a:stretch>
          <a:fillRect/>
        </a:stretch>
      </xdr:blipFill>
      <xdr:spPr>
        <a:xfrm>
          <a:off x="12306300" y="82296000"/>
          <a:ext cx="18285716" cy="10285715"/>
        </a:xfrm>
        <a:prstGeom prst="rect">
          <a:avLst/>
        </a:prstGeom>
      </xdr:spPr>
    </xdr:pic>
    <xdr:clientData/>
  </xdr:twoCellAnchor>
  <xdr:twoCellAnchor editAs="oneCell">
    <xdr:from>
      <xdr:col>23</xdr:col>
      <xdr:colOff>0</xdr:colOff>
      <xdr:row>489</xdr:row>
      <xdr:rowOff>0</xdr:rowOff>
    </xdr:from>
    <xdr:to>
      <xdr:col>52</xdr:col>
      <xdr:colOff>607316</xdr:colOff>
      <xdr:row>542</xdr:row>
      <xdr:rowOff>189215</xdr:rowOff>
    </xdr:to>
    <xdr:pic>
      <xdr:nvPicPr>
        <xdr:cNvPr id="14" name="Picture 13">
          <a:extLst>
            <a:ext uri="{FF2B5EF4-FFF2-40B4-BE49-F238E27FC236}">
              <a16:creationId xmlns:a16="http://schemas.microsoft.com/office/drawing/2014/main" id="{00000000-0008-0000-0E00-00000E000000}"/>
            </a:ext>
          </a:extLst>
        </xdr:cNvPr>
        <xdr:cNvPicPr>
          <a:picLocks noChangeAspect="1"/>
        </xdr:cNvPicPr>
      </xdr:nvPicPr>
      <xdr:blipFill>
        <a:blip xmlns:r="http://schemas.openxmlformats.org/officeDocument/2006/relationships" r:embed="rId12"/>
        <a:stretch>
          <a:fillRect/>
        </a:stretch>
      </xdr:blipFill>
      <xdr:spPr>
        <a:xfrm>
          <a:off x="14135100" y="93154500"/>
          <a:ext cx="18285716" cy="10285715"/>
        </a:xfrm>
        <a:prstGeom prst="rect">
          <a:avLst/>
        </a:prstGeom>
      </xdr:spPr>
    </xdr:pic>
    <xdr:clientData/>
  </xdr:twoCellAnchor>
  <xdr:twoCellAnchor editAs="oneCell">
    <xdr:from>
      <xdr:col>23</xdr:col>
      <xdr:colOff>0</xdr:colOff>
      <xdr:row>552</xdr:row>
      <xdr:rowOff>0</xdr:rowOff>
    </xdr:from>
    <xdr:to>
      <xdr:col>52</xdr:col>
      <xdr:colOff>607316</xdr:colOff>
      <xdr:row>605</xdr:row>
      <xdr:rowOff>189215</xdr:rowOff>
    </xdr:to>
    <xdr:pic>
      <xdr:nvPicPr>
        <xdr:cNvPr id="15" name="Picture 14">
          <a:extLst>
            <a:ext uri="{FF2B5EF4-FFF2-40B4-BE49-F238E27FC236}">
              <a16:creationId xmlns:a16="http://schemas.microsoft.com/office/drawing/2014/main" id="{00000000-0008-0000-0E00-00000F000000}"/>
            </a:ext>
          </a:extLst>
        </xdr:cNvPr>
        <xdr:cNvPicPr>
          <a:picLocks noChangeAspect="1"/>
        </xdr:cNvPicPr>
      </xdr:nvPicPr>
      <xdr:blipFill>
        <a:blip xmlns:r="http://schemas.openxmlformats.org/officeDocument/2006/relationships" r:embed="rId13"/>
        <a:stretch>
          <a:fillRect/>
        </a:stretch>
      </xdr:blipFill>
      <xdr:spPr>
        <a:xfrm>
          <a:off x="14135100" y="105156000"/>
          <a:ext cx="18285716" cy="10285715"/>
        </a:xfrm>
        <a:prstGeom prst="rect">
          <a:avLst/>
        </a:prstGeom>
      </xdr:spPr>
    </xdr:pic>
    <xdr:clientData/>
  </xdr:twoCellAnchor>
  <xdr:twoCellAnchor editAs="oneCell">
    <xdr:from>
      <xdr:col>23</xdr:col>
      <xdr:colOff>0</xdr:colOff>
      <xdr:row>610</xdr:row>
      <xdr:rowOff>0</xdr:rowOff>
    </xdr:from>
    <xdr:to>
      <xdr:col>52</xdr:col>
      <xdr:colOff>607316</xdr:colOff>
      <xdr:row>663</xdr:row>
      <xdr:rowOff>189215</xdr:rowOff>
    </xdr:to>
    <xdr:pic>
      <xdr:nvPicPr>
        <xdr:cNvPr id="16" name="Picture 15">
          <a:extLst>
            <a:ext uri="{FF2B5EF4-FFF2-40B4-BE49-F238E27FC236}">
              <a16:creationId xmlns:a16="http://schemas.microsoft.com/office/drawing/2014/main" id="{00000000-0008-0000-0E00-000010000000}"/>
            </a:ext>
          </a:extLst>
        </xdr:cNvPr>
        <xdr:cNvPicPr>
          <a:picLocks noChangeAspect="1"/>
        </xdr:cNvPicPr>
      </xdr:nvPicPr>
      <xdr:blipFill>
        <a:blip xmlns:r="http://schemas.openxmlformats.org/officeDocument/2006/relationships" r:embed="rId14"/>
        <a:stretch>
          <a:fillRect/>
        </a:stretch>
      </xdr:blipFill>
      <xdr:spPr>
        <a:xfrm>
          <a:off x="14135100" y="116205000"/>
          <a:ext cx="18285716" cy="10285715"/>
        </a:xfrm>
        <a:prstGeom prst="rect">
          <a:avLst/>
        </a:prstGeom>
      </xdr:spPr>
    </xdr:pic>
    <xdr:clientData/>
  </xdr:twoCellAnchor>
  <xdr:twoCellAnchor editAs="oneCell">
    <xdr:from>
      <xdr:col>23</xdr:col>
      <xdr:colOff>0</xdr:colOff>
      <xdr:row>666</xdr:row>
      <xdr:rowOff>0</xdr:rowOff>
    </xdr:from>
    <xdr:to>
      <xdr:col>52</xdr:col>
      <xdr:colOff>607316</xdr:colOff>
      <xdr:row>719</xdr:row>
      <xdr:rowOff>189215</xdr:rowOff>
    </xdr:to>
    <xdr:pic>
      <xdr:nvPicPr>
        <xdr:cNvPr id="17" name="Picture 16">
          <a:extLst>
            <a:ext uri="{FF2B5EF4-FFF2-40B4-BE49-F238E27FC236}">
              <a16:creationId xmlns:a16="http://schemas.microsoft.com/office/drawing/2014/main" id="{00000000-0008-0000-0E00-000011000000}"/>
            </a:ext>
          </a:extLst>
        </xdr:cNvPr>
        <xdr:cNvPicPr>
          <a:picLocks noChangeAspect="1"/>
        </xdr:cNvPicPr>
      </xdr:nvPicPr>
      <xdr:blipFill>
        <a:blip xmlns:r="http://schemas.openxmlformats.org/officeDocument/2006/relationships" r:embed="rId15"/>
        <a:stretch>
          <a:fillRect/>
        </a:stretch>
      </xdr:blipFill>
      <xdr:spPr>
        <a:xfrm>
          <a:off x="14135100" y="126873000"/>
          <a:ext cx="18285716" cy="10285715"/>
        </a:xfrm>
        <a:prstGeom prst="rect">
          <a:avLst/>
        </a:prstGeom>
      </xdr:spPr>
    </xdr:pic>
    <xdr:clientData/>
  </xdr:twoCellAnchor>
  <xdr:twoCellAnchor editAs="oneCell">
    <xdr:from>
      <xdr:col>23</xdr:col>
      <xdr:colOff>0</xdr:colOff>
      <xdr:row>726</xdr:row>
      <xdr:rowOff>0</xdr:rowOff>
    </xdr:from>
    <xdr:to>
      <xdr:col>52</xdr:col>
      <xdr:colOff>607316</xdr:colOff>
      <xdr:row>779</xdr:row>
      <xdr:rowOff>189215</xdr:rowOff>
    </xdr:to>
    <xdr:pic>
      <xdr:nvPicPr>
        <xdr:cNvPr id="18" name="Picture 17">
          <a:extLst>
            <a:ext uri="{FF2B5EF4-FFF2-40B4-BE49-F238E27FC236}">
              <a16:creationId xmlns:a16="http://schemas.microsoft.com/office/drawing/2014/main" id="{00000000-0008-0000-0E00-000012000000}"/>
            </a:ext>
          </a:extLst>
        </xdr:cNvPr>
        <xdr:cNvPicPr>
          <a:picLocks noChangeAspect="1"/>
        </xdr:cNvPicPr>
      </xdr:nvPicPr>
      <xdr:blipFill>
        <a:blip xmlns:r="http://schemas.openxmlformats.org/officeDocument/2006/relationships" r:embed="rId16"/>
        <a:stretch>
          <a:fillRect/>
        </a:stretch>
      </xdr:blipFill>
      <xdr:spPr>
        <a:xfrm>
          <a:off x="14135100" y="138303000"/>
          <a:ext cx="18285716" cy="10285715"/>
        </a:xfrm>
        <a:prstGeom prst="rect">
          <a:avLst/>
        </a:prstGeom>
      </xdr:spPr>
    </xdr:pic>
    <xdr:clientData/>
  </xdr:twoCellAnchor>
  <xdr:twoCellAnchor editAs="oneCell">
    <xdr:from>
      <xdr:col>1</xdr:col>
      <xdr:colOff>0</xdr:colOff>
      <xdr:row>773</xdr:row>
      <xdr:rowOff>1</xdr:rowOff>
    </xdr:from>
    <xdr:to>
      <xdr:col>10</xdr:col>
      <xdr:colOff>552450</xdr:colOff>
      <xdr:row>796</xdr:row>
      <xdr:rowOff>27980</xdr:rowOff>
    </xdr:to>
    <xdr:pic>
      <xdr:nvPicPr>
        <xdr:cNvPr id="19" name="Picture 18">
          <a:extLst>
            <a:ext uri="{FF2B5EF4-FFF2-40B4-BE49-F238E27FC236}">
              <a16:creationId xmlns:a16="http://schemas.microsoft.com/office/drawing/2014/main" id="{00000000-0008-0000-0E00-000013000000}"/>
            </a:ext>
          </a:extLst>
        </xdr:cNvPr>
        <xdr:cNvPicPr>
          <a:picLocks noChangeAspect="1"/>
        </xdr:cNvPicPr>
      </xdr:nvPicPr>
      <xdr:blipFill>
        <a:blip xmlns:r="http://schemas.openxmlformats.org/officeDocument/2006/relationships" r:embed="rId17"/>
        <a:stretch>
          <a:fillRect/>
        </a:stretch>
      </xdr:blipFill>
      <xdr:spPr>
        <a:xfrm>
          <a:off x="609600" y="147256501"/>
          <a:ext cx="7839075" cy="4409479"/>
        </a:xfrm>
        <a:prstGeom prst="rect">
          <a:avLst/>
        </a:prstGeom>
      </xdr:spPr>
    </xdr:pic>
    <xdr:clientData/>
  </xdr:twoCellAnchor>
  <xdr:twoCellAnchor editAs="oneCell">
    <xdr:from>
      <xdr:col>1</xdr:col>
      <xdr:colOff>0</xdr:colOff>
      <xdr:row>812</xdr:row>
      <xdr:rowOff>1</xdr:rowOff>
    </xdr:from>
    <xdr:to>
      <xdr:col>14</xdr:col>
      <xdr:colOff>807509</xdr:colOff>
      <xdr:row>843</xdr:row>
      <xdr:rowOff>19051</xdr:rowOff>
    </xdr:to>
    <xdr:pic>
      <xdr:nvPicPr>
        <xdr:cNvPr id="4" name="Picture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18"/>
        <a:stretch>
          <a:fillRect/>
        </a:stretch>
      </xdr:blipFill>
      <xdr:spPr>
        <a:xfrm>
          <a:off x="609600" y="155067001"/>
          <a:ext cx="10532534" cy="592455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0.xml"/><Relationship Id="rId1" Type="http://schemas.openxmlformats.org/officeDocument/2006/relationships/printerSettings" Target="../printerSettings/printerSettings7.bin"/><Relationship Id="rId4" Type="http://schemas.openxmlformats.org/officeDocument/2006/relationships/comments" Target="../comments1.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F19"/>
  <sheetViews>
    <sheetView workbookViewId="0">
      <selection activeCell="V22" sqref="V22"/>
    </sheetView>
  </sheetViews>
  <sheetFormatPr defaultRowHeight="15"/>
  <sheetData>
    <row r="3" spans="2:6">
      <c r="B3" t="s">
        <v>0</v>
      </c>
      <c r="F3">
        <f>Priorities!G42</f>
        <v>19.762499999999999</v>
      </c>
    </row>
    <row r="4" spans="2:6">
      <c r="F4">
        <f>'Ch7'!G88</f>
        <v>5.276250000000001</v>
      </c>
    </row>
    <row r="5" spans="2:6">
      <c r="F5">
        <f>'Ch8'!G23</f>
        <v>10.43125</v>
      </c>
    </row>
    <row r="6" spans="2:6">
      <c r="F6">
        <f>'Ch9'!G47</f>
        <v>7.2625000000000002</v>
      </c>
    </row>
    <row r="7" spans="2:6">
      <c r="F7">
        <f>'Ch10'!G13</f>
        <v>3.7937500000000002</v>
      </c>
    </row>
    <row r="8" spans="2:6">
      <c r="F8">
        <f>'Ch11'!G12</f>
        <v>8</v>
      </c>
    </row>
    <row r="9" spans="2:6">
      <c r="F9">
        <f>'Ch12'!G15</f>
        <v>3.6375000000000002</v>
      </c>
    </row>
    <row r="10" spans="2:6">
      <c r="F10">
        <f>'Ch13'!G13</f>
        <v>3.0125000000000002</v>
      </c>
    </row>
    <row r="11" spans="2:6">
      <c r="F11">
        <f>'Ch14'!G11</f>
        <v>8</v>
      </c>
    </row>
    <row r="12" spans="2:6">
      <c r="F12">
        <f>'Ch15'!G49</f>
        <v>8</v>
      </c>
    </row>
    <row r="13" spans="2:6">
      <c r="F13">
        <f>'Ch16'!G14</f>
        <v>2.0125000000000002</v>
      </c>
    </row>
    <row r="14" spans="2:6">
      <c r="F14">
        <f>'Ch17'!G16</f>
        <v>11.5</v>
      </c>
    </row>
    <row r="15" spans="2:6">
      <c r="F15" s="39">
        <f>SUM(F3:F14)</f>
        <v>90.688750000000013</v>
      </c>
    </row>
    <row r="17" spans="2:6">
      <c r="B17" t="s">
        <v>1</v>
      </c>
      <c r="F17">
        <f>F15/30</f>
        <v>3.0229583333333339</v>
      </c>
    </row>
    <row r="19" spans="2:6">
      <c r="B19" t="s">
        <v>2</v>
      </c>
      <c r="F19" t="s">
        <v>3</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3:H4"/>
  <sheetViews>
    <sheetView topLeftCell="B1" workbookViewId="0">
      <selection activeCell="B4" sqref="B4"/>
    </sheetView>
  </sheetViews>
  <sheetFormatPr defaultRowHeight="15"/>
  <sheetData>
    <row r="3" spans="2:8">
      <c r="B3" t="s">
        <v>238</v>
      </c>
      <c r="H3" t="s">
        <v>239</v>
      </c>
    </row>
    <row r="4" spans="2:8">
      <c r="B4" t="s">
        <v>240</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G4:Z444"/>
  <sheetViews>
    <sheetView topLeftCell="K458" zoomScale="112" zoomScaleNormal="112" workbookViewId="0">
      <selection activeCell="L474" sqref="L474:O488"/>
    </sheetView>
  </sheetViews>
  <sheetFormatPr defaultRowHeight="15"/>
  <cols>
    <col min="5" max="5" width="11" customWidth="1"/>
    <col min="6" max="6" width="15.140625" customWidth="1"/>
  </cols>
  <sheetData>
    <row r="4" spans="16:20">
      <c r="P4" t="s">
        <v>241</v>
      </c>
      <c r="T4" t="s">
        <v>242</v>
      </c>
    </row>
    <row r="6" spans="16:20">
      <c r="P6" t="s">
        <v>243</v>
      </c>
    </row>
    <row r="8" spans="16:20">
      <c r="P8" t="s">
        <v>244</v>
      </c>
    </row>
    <row r="10" spans="16:20">
      <c r="P10" t="s">
        <v>245</v>
      </c>
    </row>
    <row r="17" spans="7:16">
      <c r="P17" t="s">
        <v>246</v>
      </c>
    </row>
    <row r="27" spans="7:16">
      <c r="G27" t="s">
        <v>247</v>
      </c>
    </row>
    <row r="45" spans="16:16">
      <c r="P45" t="s">
        <v>248</v>
      </c>
    </row>
    <row r="50" spans="7:7">
      <c r="G50" t="s">
        <v>249</v>
      </c>
    </row>
    <row r="72" spans="7:16">
      <c r="P72" t="s">
        <v>250</v>
      </c>
    </row>
    <row r="74" spans="7:16">
      <c r="G74" t="s">
        <v>251</v>
      </c>
    </row>
    <row r="102" spans="16:16">
      <c r="P102" t="s">
        <v>252</v>
      </c>
    </row>
    <row r="130" spans="16:16">
      <c r="P130" t="s">
        <v>253</v>
      </c>
    </row>
    <row r="158" spans="16:16">
      <c r="P158" t="s">
        <v>254</v>
      </c>
    </row>
    <row r="186" spans="16:16">
      <c r="P186" t="s">
        <v>255</v>
      </c>
    </row>
    <row r="218" spans="16:16">
      <c r="P218" t="s">
        <v>256</v>
      </c>
    </row>
    <row r="245" spans="16:16">
      <c r="P245" t="s">
        <v>257</v>
      </c>
    </row>
    <row r="271" spans="16:16">
      <c r="P271" t="s">
        <v>258</v>
      </c>
    </row>
    <row r="298" spans="16:16">
      <c r="P298" t="s">
        <v>259</v>
      </c>
    </row>
    <row r="326" spans="16:16">
      <c r="P326" t="s">
        <v>260</v>
      </c>
    </row>
    <row r="355" spans="16:16">
      <c r="P355" t="s">
        <v>261</v>
      </c>
    </row>
    <row r="383" spans="16:16">
      <c r="P383" t="s">
        <v>262</v>
      </c>
    </row>
    <row r="412" spans="16:26">
      <c r="P412" s="9" t="s">
        <v>263</v>
      </c>
      <c r="Q412" s="9"/>
      <c r="R412" s="9"/>
      <c r="S412" s="9"/>
      <c r="T412" s="9"/>
      <c r="U412" s="9"/>
      <c r="V412" s="9"/>
      <c r="W412" s="9"/>
      <c r="X412" s="9"/>
      <c r="Y412" s="9"/>
      <c r="Z412" t="s">
        <v>264</v>
      </c>
    </row>
    <row r="413" spans="16:26">
      <c r="P413" s="9" t="s">
        <v>265</v>
      </c>
      <c r="Q413" s="9"/>
      <c r="R413" s="9"/>
      <c r="S413" s="9"/>
      <c r="T413" s="9"/>
      <c r="U413" s="9"/>
      <c r="V413" s="9"/>
      <c r="W413" s="9"/>
      <c r="X413" s="9"/>
      <c r="Y413" s="9"/>
    </row>
    <row r="414" spans="16:26">
      <c r="P414" s="9"/>
      <c r="Q414" s="9"/>
      <c r="R414" s="9"/>
      <c r="S414" s="9"/>
      <c r="T414" s="9"/>
      <c r="U414" s="9"/>
      <c r="V414" s="9"/>
      <c r="W414" s="9"/>
      <c r="X414" s="9"/>
      <c r="Y414" s="9"/>
    </row>
    <row r="443" spans="16:17">
      <c r="P443" t="s">
        <v>266</v>
      </c>
    </row>
    <row r="444" spans="16:17">
      <c r="Q444" t="s">
        <v>267</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B2:U50"/>
  <sheetViews>
    <sheetView topLeftCell="A16" workbookViewId="0">
      <selection activeCell="O48" sqref="O48"/>
    </sheetView>
  </sheetViews>
  <sheetFormatPr defaultRowHeight="15"/>
  <cols>
    <col min="6" max="6" width="18.140625" customWidth="1"/>
  </cols>
  <sheetData>
    <row r="2" spans="2:17">
      <c r="B2" t="s">
        <v>268</v>
      </c>
    </row>
    <row r="3" spans="2:17">
      <c r="C3" t="s">
        <v>269</v>
      </c>
      <c r="G3" t="s">
        <v>270</v>
      </c>
    </row>
    <row r="4" spans="2:17">
      <c r="C4" t="s">
        <v>271</v>
      </c>
      <c r="G4" t="s">
        <v>272</v>
      </c>
    </row>
    <row r="6" spans="2:17">
      <c r="B6" t="s">
        <v>273</v>
      </c>
    </row>
    <row r="7" spans="2:17">
      <c r="C7" t="s">
        <v>274</v>
      </c>
    </row>
    <row r="8" spans="2:17">
      <c r="C8" t="s">
        <v>275</v>
      </c>
    </row>
    <row r="10" spans="2:17">
      <c r="B10" t="s">
        <v>276</v>
      </c>
    </row>
    <row r="12" spans="2:17">
      <c r="B12" t="s">
        <v>277</v>
      </c>
    </row>
    <row r="13" spans="2:17">
      <c r="B13" t="s">
        <v>278</v>
      </c>
      <c r="Q13" t="s">
        <v>279</v>
      </c>
    </row>
    <row r="17" spans="2:21">
      <c r="B17" t="s">
        <v>280</v>
      </c>
      <c r="T17" t="s">
        <v>281</v>
      </c>
    </row>
    <row r="18" spans="2:21">
      <c r="U18" t="s">
        <v>282</v>
      </c>
    </row>
    <row r="19" spans="2:21">
      <c r="C19" t="s">
        <v>283</v>
      </c>
      <c r="U19" t="s">
        <v>284</v>
      </c>
    </row>
    <row r="20" spans="2:21">
      <c r="U20" t="s">
        <v>285</v>
      </c>
    </row>
    <row r="21" spans="2:21">
      <c r="C21" t="s">
        <v>241</v>
      </c>
      <c r="G21" t="s">
        <v>242</v>
      </c>
      <c r="U21" t="s">
        <v>286</v>
      </c>
    </row>
    <row r="22" spans="2:21">
      <c r="U22" t="s">
        <v>287</v>
      </c>
    </row>
    <row r="23" spans="2:21">
      <c r="C23" t="s">
        <v>243</v>
      </c>
      <c r="U23" t="s">
        <v>288</v>
      </c>
    </row>
    <row r="24" spans="2:21">
      <c r="U24" t="s">
        <v>289</v>
      </c>
    </row>
    <row r="25" spans="2:21">
      <c r="C25" t="s">
        <v>244</v>
      </c>
    </row>
    <row r="27" spans="2:21">
      <c r="C27" t="s">
        <v>245</v>
      </c>
      <c r="T27" t="s">
        <v>290</v>
      </c>
    </row>
    <row r="30" spans="2:21">
      <c r="T30" t="s">
        <v>291</v>
      </c>
    </row>
    <row r="32" spans="2:21">
      <c r="B32" t="s">
        <v>292</v>
      </c>
    </row>
    <row r="34" spans="2:4">
      <c r="C34" t="s">
        <v>293</v>
      </c>
    </row>
    <row r="36" spans="2:4">
      <c r="C36" t="s">
        <v>294</v>
      </c>
    </row>
    <row r="38" spans="2:4">
      <c r="C38" t="s">
        <v>295</v>
      </c>
    </row>
    <row r="42" spans="2:4">
      <c r="B42" t="s">
        <v>296</v>
      </c>
    </row>
    <row r="43" spans="2:4">
      <c r="C43" t="s">
        <v>297</v>
      </c>
    </row>
    <row r="46" spans="2:4">
      <c r="B46" t="s">
        <v>298</v>
      </c>
    </row>
    <row r="48" spans="2:4">
      <c r="B48" t="s">
        <v>299</v>
      </c>
      <c r="D48" t="s">
        <v>300</v>
      </c>
    </row>
    <row r="49" spans="4:4">
      <c r="D49" t="s">
        <v>301</v>
      </c>
    </row>
    <row r="50" spans="4:4">
      <c r="D50" t="s">
        <v>302</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2:BB482"/>
  <sheetViews>
    <sheetView topLeftCell="T424" zoomScale="93" zoomScaleNormal="93" workbookViewId="0">
      <selection activeCell="R519" sqref="R519:W519"/>
    </sheetView>
  </sheetViews>
  <sheetFormatPr defaultRowHeight="15"/>
  <cols>
    <col min="15" max="15" width="10.5703125" customWidth="1"/>
  </cols>
  <sheetData>
    <row r="2" spans="1:16">
      <c r="A2" s="50" t="s">
        <v>303</v>
      </c>
    </row>
    <row r="6" spans="1:16">
      <c r="B6" t="s">
        <v>304</v>
      </c>
    </row>
    <row r="7" spans="1:16">
      <c r="C7" s="8" t="s">
        <v>305</v>
      </c>
      <c r="D7" s="8"/>
      <c r="E7" s="8"/>
      <c r="F7" s="8"/>
      <c r="G7" s="8"/>
      <c r="H7" s="8"/>
      <c r="I7" s="8"/>
      <c r="J7" s="8"/>
      <c r="K7" s="8"/>
      <c r="L7" s="8"/>
      <c r="M7" s="8"/>
      <c r="N7" s="8"/>
      <c r="O7" s="8"/>
      <c r="P7" s="8"/>
    </row>
    <row r="9" spans="1:16">
      <c r="E9" t="s">
        <v>306</v>
      </c>
    </row>
    <row r="11" spans="1:16">
      <c r="F11" t="s">
        <v>307</v>
      </c>
    </row>
    <row r="13" spans="1:16">
      <c r="F13" t="s">
        <v>308</v>
      </c>
    </row>
    <row r="15" spans="1:16">
      <c r="F15" t="s">
        <v>309</v>
      </c>
    </row>
    <row r="17" spans="6:9">
      <c r="F17" t="s">
        <v>310</v>
      </c>
    </row>
    <row r="18" spans="6:9">
      <c r="G18" t="s">
        <v>311</v>
      </c>
    </row>
    <row r="19" spans="6:9">
      <c r="H19" t="s">
        <v>312</v>
      </c>
    </row>
    <row r="20" spans="6:9">
      <c r="I20" t="s">
        <v>313</v>
      </c>
    </row>
    <row r="21" spans="6:9">
      <c r="I21" t="s">
        <v>314</v>
      </c>
    </row>
    <row r="22" spans="6:9">
      <c r="I22" t="s">
        <v>315</v>
      </c>
    </row>
    <row r="24" spans="6:9">
      <c r="H24" t="s">
        <v>316</v>
      </c>
    </row>
    <row r="25" spans="6:9">
      <c r="H25" t="s">
        <v>317</v>
      </c>
    </row>
    <row r="26" spans="6:9">
      <c r="H26" t="s">
        <v>318</v>
      </c>
    </row>
    <row r="27" spans="6:9">
      <c r="H27" t="s">
        <v>318</v>
      </c>
    </row>
    <row r="28" spans="6:9">
      <c r="H28" t="s">
        <v>318</v>
      </c>
    </row>
    <row r="29" spans="6:9">
      <c r="H29" t="s">
        <v>319</v>
      </c>
    </row>
    <row r="30" spans="6:9">
      <c r="H30" t="s">
        <v>319</v>
      </c>
    </row>
    <row r="31" spans="6:9">
      <c r="H31" t="s">
        <v>318</v>
      </c>
    </row>
    <row r="32" spans="6:9">
      <c r="H32" t="s">
        <v>319</v>
      </c>
    </row>
    <row r="33" spans="3:8">
      <c r="H33" t="s">
        <v>319</v>
      </c>
    </row>
    <row r="34" spans="3:8">
      <c r="H34" t="s">
        <v>320</v>
      </c>
    </row>
    <row r="36" spans="3:8">
      <c r="F36" t="s">
        <v>321</v>
      </c>
    </row>
    <row r="38" spans="3:8">
      <c r="F38" t="s">
        <v>322</v>
      </c>
    </row>
    <row r="40" spans="3:8">
      <c r="D40" t="s">
        <v>323</v>
      </c>
    </row>
    <row r="42" spans="3:8">
      <c r="D42" t="s">
        <v>324</v>
      </c>
    </row>
    <row r="44" spans="3:8">
      <c r="D44" t="s">
        <v>325</v>
      </c>
    </row>
    <row r="47" spans="3:8">
      <c r="C47" t="s">
        <v>326</v>
      </c>
    </row>
    <row r="49" spans="3:4">
      <c r="D49" t="s">
        <v>327</v>
      </c>
    </row>
    <row r="52" spans="3:4">
      <c r="D52" t="s">
        <v>328</v>
      </c>
    </row>
    <row r="54" spans="3:4">
      <c r="C54" t="s">
        <v>329</v>
      </c>
    </row>
    <row r="55" spans="3:4">
      <c r="D55" t="s">
        <v>330</v>
      </c>
    </row>
    <row r="57" spans="3:4">
      <c r="D57" t="s">
        <v>331</v>
      </c>
    </row>
    <row r="59" spans="3:4">
      <c r="D59" t="s">
        <v>332</v>
      </c>
    </row>
    <row r="61" spans="3:4">
      <c r="C61" t="s">
        <v>333</v>
      </c>
    </row>
    <row r="66" spans="1:29">
      <c r="A66" s="50" t="s">
        <v>334</v>
      </c>
      <c r="B66" s="50"/>
      <c r="C66" s="50"/>
      <c r="D66" s="50"/>
    </row>
    <row r="68" spans="1:29">
      <c r="B68" t="s">
        <v>335</v>
      </c>
    </row>
    <row r="69" spans="1:29">
      <c r="C69" s="8" t="s">
        <v>336</v>
      </c>
      <c r="D69" s="8"/>
      <c r="E69" s="8"/>
      <c r="F69" s="8"/>
      <c r="G69" s="8"/>
      <c r="H69" s="8"/>
      <c r="I69" s="8"/>
      <c r="J69" s="8"/>
      <c r="K69" s="8"/>
      <c r="L69" s="8"/>
      <c r="M69" s="8"/>
      <c r="N69" s="8"/>
      <c r="O69" s="8"/>
      <c r="P69" s="8"/>
      <c r="R69" s="8" t="s">
        <v>337</v>
      </c>
      <c r="S69" s="8"/>
      <c r="T69" s="8"/>
      <c r="U69" s="8"/>
      <c r="V69" s="8"/>
      <c r="W69" s="8"/>
      <c r="X69" s="8"/>
      <c r="Y69" s="8"/>
      <c r="Z69" s="8"/>
      <c r="AA69" s="8"/>
      <c r="AB69" s="8"/>
      <c r="AC69" s="8"/>
    </row>
    <row r="70" spans="1:29">
      <c r="C70" s="8"/>
      <c r="D70" s="8" t="s">
        <v>338</v>
      </c>
      <c r="E70" s="8"/>
      <c r="F70" s="8"/>
      <c r="G70" s="8"/>
      <c r="H70" s="8"/>
      <c r="I70" s="8"/>
      <c r="J70" s="8"/>
      <c r="K70" s="8"/>
      <c r="L70" s="8"/>
      <c r="M70" s="8"/>
      <c r="N70" s="8"/>
      <c r="O70" s="8"/>
      <c r="P70" s="8"/>
      <c r="R70" t="s">
        <v>339</v>
      </c>
    </row>
    <row r="71" spans="1:29">
      <c r="C71" s="8"/>
      <c r="D71" s="8"/>
      <c r="E71" s="8" t="s">
        <v>340</v>
      </c>
      <c r="F71" s="8"/>
      <c r="G71" s="8"/>
      <c r="H71" s="8"/>
      <c r="I71" s="8"/>
      <c r="J71" s="8"/>
      <c r="K71" s="8"/>
      <c r="L71" s="8"/>
      <c r="M71" s="8"/>
      <c r="N71" s="8"/>
      <c r="O71" s="8"/>
      <c r="P71" s="8"/>
      <c r="S71" t="s">
        <v>341</v>
      </c>
    </row>
    <row r="72" spans="1:29">
      <c r="C72" t="s">
        <v>326</v>
      </c>
      <c r="T72" t="s">
        <v>342</v>
      </c>
    </row>
    <row r="73" spans="1:29">
      <c r="D73" t="s">
        <v>327</v>
      </c>
      <c r="T73" t="s">
        <v>343</v>
      </c>
    </row>
    <row r="74" spans="1:29">
      <c r="T74" t="s">
        <v>344</v>
      </c>
    </row>
    <row r="75" spans="1:29">
      <c r="D75" t="s">
        <v>345</v>
      </c>
    </row>
    <row r="76" spans="1:29">
      <c r="C76" t="s">
        <v>333</v>
      </c>
      <c r="S76" t="s">
        <v>346</v>
      </c>
    </row>
    <row r="77" spans="1:29">
      <c r="T77" t="s">
        <v>347</v>
      </c>
    </row>
    <row r="78" spans="1:29">
      <c r="C78" t="s">
        <v>330</v>
      </c>
      <c r="T78" t="s">
        <v>348</v>
      </c>
    </row>
    <row r="81" spans="2:30">
      <c r="C81" t="s">
        <v>349</v>
      </c>
    </row>
    <row r="82" spans="2:30">
      <c r="R82" t="s">
        <v>350</v>
      </c>
    </row>
    <row r="84" spans="2:30">
      <c r="C84" t="s">
        <v>351</v>
      </c>
      <c r="S84" t="s">
        <v>352</v>
      </c>
    </row>
    <row r="85" spans="2:30">
      <c r="S85" t="s">
        <v>353</v>
      </c>
      <c r="AD85" t="s">
        <v>354</v>
      </c>
    </row>
    <row r="86" spans="2:30">
      <c r="B86" t="s">
        <v>355</v>
      </c>
      <c r="S86" t="s">
        <v>356</v>
      </c>
      <c r="AD86" t="s">
        <v>357</v>
      </c>
    </row>
    <row r="87" spans="2:30">
      <c r="S87" t="s">
        <v>358</v>
      </c>
      <c r="AD87" t="s">
        <v>359</v>
      </c>
    </row>
    <row r="88" spans="2:30">
      <c r="S88" t="s">
        <v>360</v>
      </c>
      <c r="AD88" t="s">
        <v>361</v>
      </c>
    </row>
    <row r="89" spans="2:30">
      <c r="S89" t="s">
        <v>362</v>
      </c>
      <c r="AD89" t="s">
        <v>363</v>
      </c>
    </row>
    <row r="94" spans="2:30">
      <c r="R94" t="s">
        <v>364</v>
      </c>
    </row>
    <row r="95" spans="2:30">
      <c r="B95" t="s">
        <v>365</v>
      </c>
      <c r="S95" t="s">
        <v>366</v>
      </c>
    </row>
    <row r="96" spans="2:30">
      <c r="C96" t="s">
        <v>367</v>
      </c>
      <c r="T96" t="s">
        <v>368</v>
      </c>
    </row>
    <row r="98" spans="19:20">
      <c r="T98" t="s">
        <v>369</v>
      </c>
    </row>
    <row r="100" spans="19:20">
      <c r="S100" t="s">
        <v>333</v>
      </c>
    </row>
    <row r="130" spans="18:19">
      <c r="R130" t="s">
        <v>370</v>
      </c>
    </row>
    <row r="131" spans="18:19">
      <c r="S131" t="s">
        <v>371</v>
      </c>
    </row>
    <row r="163" spans="18:18">
      <c r="R163" t="s">
        <v>372</v>
      </c>
    </row>
    <row r="193" spans="18:18">
      <c r="R193" t="s">
        <v>373</v>
      </c>
    </row>
    <row r="223" spans="18:18">
      <c r="R223" t="s">
        <v>374</v>
      </c>
    </row>
    <row r="253" spans="18:18">
      <c r="R253" t="s">
        <v>375</v>
      </c>
    </row>
    <row r="283" spans="18:36">
      <c r="R283" t="s">
        <v>376</v>
      </c>
      <c r="AJ283" t="s">
        <v>377</v>
      </c>
    </row>
    <row r="314" spans="18:18">
      <c r="R314" t="s">
        <v>378</v>
      </c>
    </row>
    <row r="345" spans="18:54">
      <c r="R345" t="s">
        <v>379</v>
      </c>
      <c r="AJ345" t="s">
        <v>380</v>
      </c>
      <c r="BB345" t="s">
        <v>381</v>
      </c>
    </row>
    <row r="378" spans="18:18">
      <c r="R378" t="s">
        <v>382</v>
      </c>
    </row>
    <row r="379" spans="18:18">
      <c r="R379" t="s">
        <v>383</v>
      </c>
    </row>
    <row r="380" spans="18:18">
      <c r="R380" t="s">
        <v>384</v>
      </c>
    </row>
    <row r="412" spans="18:18">
      <c r="R412" t="s">
        <v>385</v>
      </c>
    </row>
    <row r="445" spans="15:15">
      <c r="O445" t="s">
        <v>386</v>
      </c>
    </row>
    <row r="482" spans="15:15">
      <c r="O482" s="7" t="s">
        <v>387</v>
      </c>
    </row>
  </sheetData>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46:DP728"/>
  <sheetViews>
    <sheetView topLeftCell="Z1" zoomScale="91" zoomScaleNormal="91" workbookViewId="0">
      <selection activeCell="AH444" sqref="AH444"/>
    </sheetView>
  </sheetViews>
  <sheetFormatPr defaultRowHeight="15"/>
  <cols>
    <col min="21" max="21" width="16" customWidth="1"/>
  </cols>
  <sheetData>
    <row r="46" spans="2:2">
      <c r="B46" t="s">
        <v>388</v>
      </c>
    </row>
    <row r="159" spans="18:35">
      <c r="R159" t="s">
        <v>389</v>
      </c>
      <c r="AI159" t="s">
        <v>390</v>
      </c>
    </row>
    <row r="189" spans="18:18">
      <c r="R189" t="s">
        <v>391</v>
      </c>
    </row>
    <row r="219" spans="18:18">
      <c r="R219" t="s">
        <v>392</v>
      </c>
    </row>
    <row r="248" spans="18:35">
      <c r="R248" t="s">
        <v>393</v>
      </c>
      <c r="AI248" t="s">
        <v>394</v>
      </c>
    </row>
    <row r="277" spans="18:34">
      <c r="R277" t="s">
        <v>395</v>
      </c>
      <c r="AH277" t="s">
        <v>396</v>
      </c>
    </row>
    <row r="306" spans="18:19">
      <c r="R306" t="s">
        <v>397</v>
      </c>
    </row>
    <row r="307" spans="18:19">
      <c r="S307" t="s">
        <v>398</v>
      </c>
    </row>
    <row r="308" spans="18:19">
      <c r="S308" t="s">
        <v>399</v>
      </c>
    </row>
    <row r="309" spans="18:19">
      <c r="S309" t="s">
        <v>400</v>
      </c>
    </row>
    <row r="312" spans="18:19">
      <c r="R312" t="s">
        <v>401</v>
      </c>
    </row>
    <row r="341" spans="18:18">
      <c r="R341" t="s">
        <v>402</v>
      </c>
    </row>
    <row r="372" spans="18:18">
      <c r="R372" t="s">
        <v>403</v>
      </c>
    </row>
    <row r="402" spans="18:18">
      <c r="R402" t="s">
        <v>404</v>
      </c>
    </row>
    <row r="431" spans="18:18">
      <c r="R431" t="s">
        <v>405</v>
      </c>
    </row>
    <row r="461" spans="18:18">
      <c r="R461" t="s">
        <v>406</v>
      </c>
    </row>
    <row r="492" spans="18:18">
      <c r="R492" t="s">
        <v>407</v>
      </c>
    </row>
    <row r="521" spans="18:18">
      <c r="R521" t="s">
        <v>408</v>
      </c>
    </row>
    <row r="550" spans="18:18">
      <c r="R550" t="s">
        <v>409</v>
      </c>
    </row>
    <row r="580" spans="18:120">
      <c r="R580" t="s">
        <v>410</v>
      </c>
      <c r="AZ580" t="s">
        <v>411</v>
      </c>
      <c r="CY580" t="s">
        <v>412</v>
      </c>
      <c r="DP580" t="s">
        <v>413</v>
      </c>
    </row>
    <row r="609" spans="18:18">
      <c r="R609" t="s">
        <v>414</v>
      </c>
    </row>
    <row r="638" spans="18:51">
      <c r="R638" t="s">
        <v>415</v>
      </c>
      <c r="AY638" t="s">
        <v>416</v>
      </c>
    </row>
    <row r="668" spans="18:35" ht="18.75">
      <c r="R668" s="66" t="s">
        <v>417</v>
      </c>
      <c r="S668" s="64"/>
      <c r="T668" s="64"/>
      <c r="U668" s="64"/>
      <c r="V668" s="66" t="s">
        <v>418</v>
      </c>
      <c r="W668" s="64"/>
      <c r="X668" s="64"/>
      <c r="Y668" s="64"/>
      <c r="Z668" s="64"/>
      <c r="AA668" s="64"/>
      <c r="AB668" s="64"/>
      <c r="AI668" t="s">
        <v>419</v>
      </c>
    </row>
    <row r="698" spans="18:18">
      <c r="R698" t="s">
        <v>420</v>
      </c>
    </row>
    <row r="728" spans="18:18">
      <c r="R728" t="s">
        <v>421</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2:AF831"/>
  <sheetViews>
    <sheetView tabSelected="1" topLeftCell="A805" zoomScaleNormal="100" workbookViewId="0">
      <selection activeCell="R835" sqref="R835"/>
    </sheetView>
  </sheetViews>
  <sheetFormatPr defaultRowHeight="15"/>
  <cols>
    <col min="7" max="7" width="14.85546875" customWidth="1"/>
    <col min="8" max="8" width="23.140625" customWidth="1"/>
    <col min="9" max="9" width="13.7109375" customWidth="1"/>
    <col min="10" max="10" width="11.85546875" customWidth="1"/>
    <col min="15" max="15" width="19.42578125" customWidth="1"/>
    <col min="18" max="18" width="10.85546875" customWidth="1"/>
  </cols>
  <sheetData>
    <row r="2" spans="3:22">
      <c r="C2" t="s">
        <v>422</v>
      </c>
    </row>
    <row r="3" spans="3:22">
      <c r="U3" t="s">
        <v>423</v>
      </c>
    </row>
    <row r="4" spans="3:22">
      <c r="C4" t="s">
        <v>424</v>
      </c>
    </row>
    <row r="5" spans="3:22">
      <c r="U5" t="s">
        <v>425</v>
      </c>
    </row>
    <row r="6" spans="3:22">
      <c r="D6" t="s">
        <v>426</v>
      </c>
    </row>
    <row r="7" spans="3:22">
      <c r="E7" t="s">
        <v>427</v>
      </c>
      <c r="U7" t="s">
        <v>428</v>
      </c>
    </row>
    <row r="9" spans="3:22">
      <c r="E9" t="s">
        <v>429</v>
      </c>
      <c r="U9" t="s">
        <v>430</v>
      </c>
    </row>
    <row r="11" spans="3:22">
      <c r="E11" t="s">
        <v>431</v>
      </c>
      <c r="U11" t="s">
        <v>432</v>
      </c>
    </row>
    <row r="12" spans="3:22">
      <c r="V12" t="s">
        <v>433</v>
      </c>
    </row>
    <row r="14" spans="3:22">
      <c r="D14" t="s">
        <v>434</v>
      </c>
      <c r="U14">
        <v>6</v>
      </c>
    </row>
    <row r="19" spans="2:21">
      <c r="B19" t="s">
        <v>435</v>
      </c>
      <c r="U19" t="s">
        <v>436</v>
      </c>
    </row>
    <row r="24" spans="2:21">
      <c r="U24" s="7" t="s">
        <v>437</v>
      </c>
    </row>
    <row r="48" spans="2:2">
      <c r="B48" t="s">
        <v>438</v>
      </c>
    </row>
    <row r="55" spans="21:21">
      <c r="U55" t="s">
        <v>439</v>
      </c>
    </row>
    <row r="76" spans="2:2">
      <c r="B76" t="s">
        <v>440</v>
      </c>
    </row>
    <row r="86" spans="21:32">
      <c r="U86" s="7" t="s">
        <v>441</v>
      </c>
      <c r="V86" s="7"/>
      <c r="W86" s="7"/>
      <c r="X86" s="7"/>
      <c r="Y86" s="7"/>
      <c r="Z86" s="7"/>
      <c r="AA86" s="7"/>
      <c r="AB86" s="7"/>
      <c r="AC86" s="7"/>
      <c r="AD86" s="7"/>
      <c r="AE86" s="7"/>
      <c r="AF86" s="7"/>
    </row>
    <row r="88" spans="21:32">
      <c r="U88" t="s">
        <v>442</v>
      </c>
    </row>
    <row r="146" spans="21:21">
      <c r="U146" t="s">
        <v>443</v>
      </c>
    </row>
    <row r="204" spans="21:21">
      <c r="U204" t="s">
        <v>443</v>
      </c>
    </row>
    <row r="262" spans="13:16">
      <c r="M262" t="s">
        <v>444</v>
      </c>
    </row>
    <row r="264" spans="13:16">
      <c r="M264" t="s">
        <v>445</v>
      </c>
    </row>
    <row r="265" spans="13:16">
      <c r="N265" t="s">
        <v>446</v>
      </c>
    </row>
    <row r="271" spans="13:16">
      <c r="M271" s="7" t="s">
        <v>447</v>
      </c>
      <c r="N271" s="7"/>
      <c r="O271" s="7"/>
      <c r="P271" s="7"/>
    </row>
    <row r="274" spans="13:18">
      <c r="M274" s="7" t="s">
        <v>448</v>
      </c>
      <c r="N274" s="7"/>
      <c r="O274" s="7"/>
      <c r="P274" s="7"/>
      <c r="Q274" s="7"/>
      <c r="R274" s="7"/>
    </row>
    <row r="276" spans="13:18">
      <c r="M276" t="s">
        <v>449</v>
      </c>
    </row>
    <row r="283" spans="13:18">
      <c r="M283" t="s">
        <v>450</v>
      </c>
    </row>
    <row r="285" spans="13:18">
      <c r="M285" t="s">
        <v>451</v>
      </c>
    </row>
    <row r="287" spans="13:18">
      <c r="M287" t="s">
        <v>452</v>
      </c>
    </row>
    <row r="288" spans="13:18">
      <c r="N288" t="s">
        <v>453</v>
      </c>
    </row>
    <row r="290" spans="13:13">
      <c r="M290" t="s">
        <v>454</v>
      </c>
    </row>
    <row r="292" spans="13:13">
      <c r="M292" t="s">
        <v>455</v>
      </c>
    </row>
    <row r="294" spans="13:13">
      <c r="M294" t="s">
        <v>456</v>
      </c>
    </row>
    <row r="318" spans="21:21">
      <c r="U318" t="s">
        <v>457</v>
      </c>
    </row>
    <row r="375" spans="21:21">
      <c r="U375" s="7" t="s">
        <v>163</v>
      </c>
    </row>
    <row r="489" spans="24:24">
      <c r="X489" t="s">
        <v>458</v>
      </c>
    </row>
    <row r="546" spans="24:24">
      <c r="X546" t="s">
        <v>459</v>
      </c>
    </row>
    <row r="550" spans="24:24">
      <c r="X550" t="s">
        <v>460</v>
      </c>
    </row>
    <row r="551" spans="24:24">
      <c r="X551" t="s">
        <v>461</v>
      </c>
    </row>
    <row r="609" spans="24:24">
      <c r="X609" t="s">
        <v>462</v>
      </c>
    </row>
    <row r="666" spans="24:24">
      <c r="X666" t="s">
        <v>463</v>
      </c>
    </row>
    <row r="702" spans="1:1">
      <c r="A702" t="s">
        <v>464</v>
      </c>
    </row>
    <row r="724" spans="2:24">
      <c r="X724" t="s">
        <v>465</v>
      </c>
    </row>
    <row r="725" spans="2:24">
      <c r="B725" t="s">
        <v>466</v>
      </c>
      <c r="H725" t="s">
        <v>467</v>
      </c>
      <c r="J725" t="s">
        <v>468</v>
      </c>
      <c r="O725" t="s">
        <v>469</v>
      </c>
    </row>
    <row r="726" spans="2:24">
      <c r="B726" t="s">
        <v>470</v>
      </c>
      <c r="H726" t="s">
        <v>471</v>
      </c>
      <c r="J726" t="s">
        <v>472</v>
      </c>
      <c r="X726" t="s">
        <v>473</v>
      </c>
    </row>
    <row r="728" spans="2:24">
      <c r="B728" t="s">
        <v>474</v>
      </c>
      <c r="F728" t="s">
        <v>475</v>
      </c>
      <c r="J728" s="7" t="s">
        <v>476</v>
      </c>
      <c r="K728" s="7"/>
      <c r="L728" s="7"/>
      <c r="O728" t="s">
        <v>477</v>
      </c>
    </row>
    <row r="729" spans="2:24">
      <c r="K729" t="s">
        <v>478</v>
      </c>
    </row>
    <row r="730" spans="2:24">
      <c r="B730" t="s">
        <v>479</v>
      </c>
      <c r="F730" t="s">
        <v>475</v>
      </c>
      <c r="K730" t="s">
        <v>480</v>
      </c>
    </row>
    <row r="732" spans="2:24">
      <c r="B732" t="s">
        <v>481</v>
      </c>
      <c r="F732" t="s">
        <v>475</v>
      </c>
    </row>
    <row r="733" spans="2:24">
      <c r="F733" t="s">
        <v>474</v>
      </c>
    </row>
    <row r="734" spans="2:24">
      <c r="G734" t="s">
        <v>482</v>
      </c>
      <c r="J734" s="7" t="s">
        <v>483</v>
      </c>
      <c r="K734" s="7"/>
      <c r="L734" s="7"/>
      <c r="M734" s="7"/>
      <c r="N734" s="7"/>
      <c r="O734" t="s">
        <v>484</v>
      </c>
    </row>
    <row r="735" spans="2:24">
      <c r="G735" s="8" t="s">
        <v>485</v>
      </c>
    </row>
    <row r="736" spans="2:24">
      <c r="H736" t="s">
        <v>486</v>
      </c>
      <c r="J736" t="s">
        <v>487</v>
      </c>
    </row>
    <row r="737" spans="2:15">
      <c r="H737" t="s">
        <v>488</v>
      </c>
    </row>
    <row r="738" spans="2:15">
      <c r="J738" s="7" t="s">
        <v>489</v>
      </c>
      <c r="O738" t="s">
        <v>490</v>
      </c>
    </row>
    <row r="739" spans="2:15">
      <c r="G739" t="s">
        <v>491</v>
      </c>
    </row>
    <row r="740" spans="2:15">
      <c r="J740" s="7" t="s">
        <v>492</v>
      </c>
      <c r="K740" s="7"/>
      <c r="L740" s="7"/>
      <c r="O740" t="s">
        <v>493</v>
      </c>
    </row>
    <row r="745" spans="2:15">
      <c r="B745" t="s">
        <v>494</v>
      </c>
    </row>
    <row r="746" spans="2:15">
      <c r="B746" t="s">
        <v>495</v>
      </c>
    </row>
    <row r="747" spans="2:15">
      <c r="D747" t="s">
        <v>496</v>
      </c>
    </row>
    <row r="749" spans="2:15">
      <c r="B749" s="7" t="s">
        <v>497</v>
      </c>
      <c r="C749" s="7"/>
      <c r="D749" s="7"/>
      <c r="E749" s="7"/>
      <c r="F749" s="7"/>
      <c r="G749" s="7"/>
    </row>
    <row r="750" spans="2:15">
      <c r="B750" s="7"/>
      <c r="C750" s="7"/>
      <c r="D750" s="7" t="s">
        <v>498</v>
      </c>
      <c r="E750" s="7"/>
      <c r="F750" s="7"/>
      <c r="G750" s="7"/>
      <c r="H750" t="s">
        <v>499</v>
      </c>
    </row>
    <row r="756" spans="2:17">
      <c r="B756" t="s">
        <v>500</v>
      </c>
    </row>
    <row r="758" spans="2:17">
      <c r="B758" s="7" t="s">
        <v>501</v>
      </c>
      <c r="C758" s="7"/>
      <c r="D758" s="7"/>
      <c r="E758" s="7"/>
      <c r="F758" s="7"/>
      <c r="G758" s="7"/>
      <c r="H758" s="7"/>
      <c r="I758" s="7"/>
      <c r="J758" s="7"/>
      <c r="K758" s="7"/>
      <c r="L758" s="7"/>
      <c r="M758" s="7"/>
    </row>
    <row r="760" spans="2:17">
      <c r="B760" t="s">
        <v>502</v>
      </c>
    </row>
    <row r="762" spans="2:17">
      <c r="B762" t="s">
        <v>503</v>
      </c>
    </row>
    <row r="763" spans="2:17">
      <c r="P763" t="s">
        <v>504</v>
      </c>
      <c r="Q763" t="s">
        <v>505</v>
      </c>
    </row>
    <row r="764" spans="2:17">
      <c r="B764" t="s">
        <v>506</v>
      </c>
    </row>
    <row r="765" spans="2:17">
      <c r="P765" t="s">
        <v>507</v>
      </c>
      <c r="Q765" t="s">
        <v>508</v>
      </c>
    </row>
    <row r="766" spans="2:17">
      <c r="B766" t="s">
        <v>509</v>
      </c>
    </row>
    <row r="767" spans="2:17">
      <c r="P767" t="s">
        <v>510</v>
      </c>
    </row>
    <row r="768" spans="2:17">
      <c r="B768" s="7" t="s">
        <v>511</v>
      </c>
      <c r="C768" s="7"/>
      <c r="D768" s="7"/>
      <c r="E768" s="7"/>
      <c r="F768" s="7"/>
      <c r="G768" s="7"/>
      <c r="H768" s="7"/>
      <c r="I768" s="7"/>
      <c r="J768" s="7"/>
    </row>
    <row r="769" spans="2:17">
      <c r="B769" s="7"/>
      <c r="C769" s="7"/>
      <c r="D769" s="7"/>
      <c r="E769" s="7"/>
      <c r="F769" s="7"/>
      <c r="G769" s="7"/>
      <c r="H769" s="7"/>
      <c r="I769" s="7"/>
      <c r="J769" s="7"/>
    </row>
    <row r="770" spans="2:17">
      <c r="B770" s="7" t="s">
        <v>512</v>
      </c>
      <c r="C770" s="7"/>
      <c r="D770" s="7"/>
      <c r="E770" s="7"/>
      <c r="F770" s="7"/>
      <c r="G770" s="7"/>
      <c r="H770" s="7"/>
      <c r="I770" s="7"/>
      <c r="J770" s="7"/>
    </row>
    <row r="773" spans="2:17">
      <c r="B773" s="7" t="s">
        <v>513</v>
      </c>
      <c r="C773" s="7"/>
      <c r="D773" s="7"/>
    </row>
    <row r="778" spans="2:17">
      <c r="P778" t="s">
        <v>514</v>
      </c>
    </row>
    <row r="779" spans="2:17">
      <c r="Q779" t="s">
        <v>515</v>
      </c>
    </row>
    <row r="781" spans="2:17">
      <c r="Q781" t="s">
        <v>516</v>
      </c>
    </row>
    <row r="783" spans="2:17">
      <c r="Q783" t="s">
        <v>517</v>
      </c>
    </row>
    <row r="785" spans="2:17">
      <c r="Q785" t="s">
        <v>518</v>
      </c>
    </row>
    <row r="787" spans="2:17">
      <c r="Q787" t="s">
        <v>519</v>
      </c>
    </row>
    <row r="789" spans="2:17">
      <c r="Q789" t="s">
        <v>520</v>
      </c>
    </row>
    <row r="791" spans="2:17">
      <c r="Q791" t="s">
        <v>521</v>
      </c>
    </row>
    <row r="793" spans="2:17">
      <c r="Q793" t="s">
        <v>522</v>
      </c>
    </row>
    <row r="795" spans="2:17">
      <c r="Q795" t="s">
        <v>523</v>
      </c>
    </row>
    <row r="797" spans="2:17">
      <c r="Q797" t="s">
        <v>524</v>
      </c>
    </row>
    <row r="799" spans="2:17">
      <c r="B799" t="s">
        <v>525</v>
      </c>
    </row>
    <row r="801" spans="2:22">
      <c r="B801" t="s">
        <v>526</v>
      </c>
    </row>
    <row r="803" spans="2:22">
      <c r="B803" s="7" t="s">
        <v>527</v>
      </c>
      <c r="C803" s="7"/>
      <c r="D803" s="7"/>
      <c r="E803" s="7"/>
      <c r="F803" s="7"/>
      <c r="G803" s="7"/>
      <c r="H803" s="7"/>
      <c r="I803" s="7"/>
    </row>
    <row r="804" spans="2:22">
      <c r="B804" s="7" t="s">
        <v>528</v>
      </c>
      <c r="C804" s="7"/>
      <c r="D804" s="7"/>
      <c r="E804" s="7"/>
      <c r="F804" s="7"/>
      <c r="G804" t="s">
        <v>529</v>
      </c>
    </row>
    <row r="806" spans="2:22">
      <c r="B806" t="s">
        <v>530</v>
      </c>
    </row>
    <row r="807" spans="2:22">
      <c r="P807" t="s">
        <v>531</v>
      </c>
    </row>
    <row r="808" spans="2:22">
      <c r="B808" s="7" t="s">
        <v>532</v>
      </c>
      <c r="C808" s="7"/>
      <c r="D808" s="7"/>
      <c r="E808" s="7"/>
      <c r="F808" s="7"/>
      <c r="G808" s="7"/>
      <c r="H808" s="7"/>
      <c r="K808">
        <f>422*2+205+3*115</f>
        <v>1394</v>
      </c>
      <c r="Q808" t="s">
        <v>533</v>
      </c>
    </row>
    <row r="809" spans="2:22">
      <c r="R809" t="s">
        <v>534</v>
      </c>
    </row>
    <row r="810" spans="2:22">
      <c r="Q810" t="s">
        <v>535</v>
      </c>
    </row>
    <row r="811" spans="2:22">
      <c r="B811" t="s">
        <v>536</v>
      </c>
    </row>
    <row r="812" spans="2:22">
      <c r="Q812" t="s">
        <v>537</v>
      </c>
    </row>
    <row r="814" spans="2:22">
      <c r="Q814" t="s">
        <v>538</v>
      </c>
    </row>
    <row r="816" spans="2:22">
      <c r="V816" t="s">
        <v>539</v>
      </c>
    </row>
    <row r="817" spans="16:22">
      <c r="P817" s="7" t="s">
        <v>540</v>
      </c>
      <c r="Q817" s="7"/>
      <c r="R817" s="7"/>
      <c r="S817" s="7"/>
      <c r="T817" s="7"/>
      <c r="V817">
        <v>24000</v>
      </c>
    </row>
    <row r="818" spans="16:22">
      <c r="V818">
        <f>2400*4.4</f>
        <v>10560</v>
      </c>
    </row>
    <row r="819" spans="16:22">
      <c r="P819" s="7" t="s">
        <v>541</v>
      </c>
      <c r="Q819" s="7"/>
      <c r="R819" s="7"/>
      <c r="V819">
        <v>6000</v>
      </c>
    </row>
    <row r="820" spans="16:22">
      <c r="P820" t="s">
        <v>542</v>
      </c>
      <c r="V820">
        <f>(2600+3750+1850)*4.4</f>
        <v>36080</v>
      </c>
    </row>
    <row r="821" spans="16:22">
      <c r="P821" t="s">
        <v>543</v>
      </c>
      <c r="V821">
        <f>SUM(V817:V820)</f>
        <v>76640</v>
      </c>
    </row>
    <row r="823" spans="16:22">
      <c r="P823" s="7" t="s">
        <v>544</v>
      </c>
      <c r="Q823" s="7"/>
      <c r="R823" s="7"/>
      <c r="S823" s="7"/>
      <c r="T823" s="7"/>
      <c r="V823">
        <f>V821/4.4</f>
        <v>17418.181818181816</v>
      </c>
    </row>
    <row r="824" spans="16:22">
      <c r="V824">
        <v>1000</v>
      </c>
    </row>
    <row r="825" spans="16:22">
      <c r="P825" t="s">
        <v>545</v>
      </c>
      <c r="V825">
        <f>SUM(V823:V824)</f>
        <v>18418.181818181816</v>
      </c>
    </row>
    <row r="826" spans="16:22">
      <c r="V826">
        <v>24000</v>
      </c>
    </row>
    <row r="827" spans="16:22">
      <c r="P827" t="s">
        <v>546</v>
      </c>
      <c r="V827">
        <f>SUM(V825:V826)</f>
        <v>42418.181818181816</v>
      </c>
    </row>
    <row r="829" spans="16:22">
      <c r="P829" t="s">
        <v>547</v>
      </c>
    </row>
    <row r="831" spans="16:22">
      <c r="P831" t="s">
        <v>548</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2:N127"/>
  <sheetViews>
    <sheetView topLeftCell="A22" zoomScale="80" zoomScaleNormal="80" workbookViewId="0">
      <selection activeCell="M44" sqref="M44"/>
    </sheetView>
  </sheetViews>
  <sheetFormatPr defaultRowHeight="15"/>
  <cols>
    <col min="5" max="5" width="126.5703125" customWidth="1"/>
    <col min="7" max="7" width="15.42578125" customWidth="1"/>
    <col min="8" max="8" width="11.42578125" customWidth="1"/>
    <col min="9" max="9" width="14.7109375" customWidth="1"/>
    <col min="10" max="10" width="29.7109375" bestFit="1" customWidth="1"/>
  </cols>
  <sheetData>
    <row r="2" spans="1:14" ht="15.75">
      <c r="A2" s="6" t="s">
        <v>4</v>
      </c>
      <c r="B2" s="6"/>
      <c r="C2" s="6"/>
      <c r="D2" s="6"/>
      <c r="E2" s="6"/>
    </row>
    <row r="3" spans="1:14">
      <c r="C3" s="4" t="s">
        <v>5</v>
      </c>
      <c r="D3" s="3"/>
      <c r="E3" s="3"/>
      <c r="F3" s="3" t="s">
        <v>6</v>
      </c>
      <c r="G3" s="3" t="s">
        <v>7</v>
      </c>
      <c r="H3" s="3" t="s">
        <v>8</v>
      </c>
      <c r="I3" s="3" t="s">
        <v>549</v>
      </c>
      <c r="J3" s="3" t="s">
        <v>10</v>
      </c>
    </row>
    <row r="4" spans="1:14">
      <c r="C4" s="1" t="s">
        <v>50</v>
      </c>
    </row>
    <row r="5" spans="1:14">
      <c r="D5" s="1" t="s">
        <v>550</v>
      </c>
    </row>
    <row r="6" spans="1:14">
      <c r="D6" s="22"/>
      <c r="E6" s="17" t="s">
        <v>551</v>
      </c>
      <c r="G6">
        <v>0.25</v>
      </c>
    </row>
    <row r="7" spans="1:14">
      <c r="D7" s="22"/>
      <c r="E7" s="17" t="s">
        <v>552</v>
      </c>
      <c r="G7">
        <v>0.1</v>
      </c>
      <c r="J7" s="64" t="s">
        <v>553</v>
      </c>
      <c r="K7" s="64"/>
      <c r="L7" s="64"/>
      <c r="M7" s="64"/>
      <c r="N7" s="64"/>
    </row>
    <row r="8" spans="1:14">
      <c r="D8" s="22"/>
      <c r="E8" s="17" t="s">
        <v>554</v>
      </c>
      <c r="G8">
        <v>0.1</v>
      </c>
    </row>
    <row r="9" spans="1:14">
      <c r="D9" s="22"/>
      <c r="E9" s="23" t="s">
        <v>555</v>
      </c>
    </row>
    <row r="10" spans="1:14">
      <c r="D10" s="22"/>
      <c r="E10" s="23" t="s">
        <v>556</v>
      </c>
    </row>
    <row r="11" spans="1:14">
      <c r="D11" s="22"/>
      <c r="E11" s="23"/>
    </row>
    <row r="12" spans="1:14">
      <c r="D12" s="22"/>
      <c r="E12" s="23"/>
    </row>
    <row r="13" spans="1:14">
      <c r="D13" s="22"/>
      <c r="E13" s="23"/>
    </row>
    <row r="14" spans="1:14">
      <c r="D14" s="22"/>
      <c r="E14" s="23"/>
    </row>
    <row r="15" spans="1:14">
      <c r="D15" s="22"/>
      <c r="E15" s="23"/>
    </row>
    <row r="16" spans="1:14">
      <c r="D16" s="22"/>
      <c r="E16" s="46"/>
    </row>
    <row r="17" spans="4:10">
      <c r="D17" s="22"/>
      <c r="E17" s="23" t="s">
        <v>557</v>
      </c>
    </row>
    <row r="18" spans="4:10">
      <c r="D18" s="22"/>
      <c r="E18" s="17" t="s">
        <v>558</v>
      </c>
      <c r="G18">
        <v>0.1</v>
      </c>
    </row>
    <row r="19" spans="4:10">
      <c r="D19" s="22"/>
      <c r="E19" s="17" t="s">
        <v>559</v>
      </c>
      <c r="G19">
        <v>0.1</v>
      </c>
    </row>
    <row r="20" spans="4:10" ht="45">
      <c r="D20" s="22"/>
      <c r="E20" s="17" t="s">
        <v>560</v>
      </c>
      <c r="G20">
        <v>2</v>
      </c>
      <c r="J20" s="59" t="s">
        <v>561</v>
      </c>
    </row>
    <row r="21" spans="4:10">
      <c r="D21" s="22"/>
      <c r="J21" s="59"/>
    </row>
    <row r="22" spans="4:10">
      <c r="D22" s="22"/>
      <c r="J22" s="65"/>
    </row>
    <row r="23" spans="4:10">
      <c r="D23" s="22"/>
      <c r="J23" s="59"/>
    </row>
    <row r="24" spans="4:10">
      <c r="D24" s="22"/>
      <c r="J24" s="59"/>
    </row>
    <row r="25" spans="4:10">
      <c r="D25" s="22"/>
      <c r="J25" s="59"/>
    </row>
    <row r="26" spans="4:10">
      <c r="D26" s="22"/>
      <c r="J26" s="59"/>
    </row>
    <row r="27" spans="4:10">
      <c r="D27" s="22"/>
      <c r="J27" s="59"/>
    </row>
    <row r="28" spans="4:10">
      <c r="D28" s="22"/>
      <c r="J28" s="59"/>
    </row>
    <row r="29" spans="4:10">
      <c r="D29" s="22"/>
      <c r="J29" s="59"/>
    </row>
    <row r="30" spans="4:10">
      <c r="D30" s="22"/>
      <c r="J30" s="59"/>
    </row>
    <row r="31" spans="4:10">
      <c r="D31" s="22"/>
      <c r="J31" s="59"/>
    </row>
    <row r="32" spans="4:10">
      <c r="D32" s="22"/>
      <c r="J32" s="59"/>
    </row>
    <row r="33" spans="4:10">
      <c r="D33" s="22"/>
      <c r="J33" s="59"/>
    </row>
    <row r="34" spans="4:10">
      <c r="D34" s="22"/>
      <c r="J34" s="59"/>
    </row>
    <row r="35" spans="4:10">
      <c r="D35" s="22"/>
    </row>
    <row r="36" spans="4:10">
      <c r="D36" s="22"/>
    </row>
    <row r="37" spans="4:10">
      <c r="D37" s="22"/>
    </row>
    <row r="38" spans="4:10">
      <c r="D38" s="22"/>
    </row>
    <row r="39" spans="4:10">
      <c r="D39" s="22"/>
    </row>
    <row r="40" spans="4:10">
      <c r="D40" s="22"/>
    </row>
    <row r="41" spans="4:10" ht="45">
      <c r="D41" s="22"/>
      <c r="E41" s="17" t="s">
        <v>562</v>
      </c>
      <c r="G41">
        <v>12</v>
      </c>
    </row>
    <row r="42" spans="4:10">
      <c r="D42" s="22"/>
      <c r="E42" s="2"/>
    </row>
    <row r="43" spans="4:10">
      <c r="D43" s="22"/>
    </row>
    <row r="44" spans="4:10">
      <c r="D44" s="22"/>
    </row>
    <row r="45" spans="4:10">
      <c r="D45" s="22"/>
    </row>
    <row r="46" spans="4:10">
      <c r="D46" s="22"/>
    </row>
    <row r="47" spans="4:10">
      <c r="D47" s="22"/>
    </row>
    <row r="48" spans="4:10">
      <c r="D48" s="22"/>
    </row>
    <row r="49" spans="4:10">
      <c r="D49" s="22"/>
    </row>
    <row r="50" spans="4:10">
      <c r="D50" s="22"/>
    </row>
    <row r="51" spans="4:10">
      <c r="D51" s="22"/>
    </row>
    <row r="52" spans="4:10">
      <c r="D52" s="22"/>
    </row>
    <row r="53" spans="4:10">
      <c r="D53" s="22"/>
    </row>
    <row r="54" spans="4:10">
      <c r="D54" s="22"/>
    </row>
    <row r="55" spans="4:10">
      <c r="D55" s="22"/>
    </row>
    <row r="56" spans="4:10">
      <c r="D56" s="22"/>
    </row>
    <row r="57" spans="4:10">
      <c r="D57" s="22"/>
    </row>
    <row r="58" spans="4:10">
      <c r="D58" s="22"/>
    </row>
    <row r="59" spans="4:10">
      <c r="D59" s="22"/>
    </row>
    <row r="60" spans="4:10">
      <c r="D60" s="22"/>
    </row>
    <row r="61" spans="4:10">
      <c r="D61" s="22"/>
      <c r="E61" s="17" t="s">
        <v>563</v>
      </c>
      <c r="G61">
        <v>0.1</v>
      </c>
    </row>
    <row r="62" spans="4:10">
      <c r="D62" s="22"/>
      <c r="E62" s="17" t="s">
        <v>564</v>
      </c>
      <c r="G62">
        <v>2</v>
      </c>
    </row>
    <row r="63" spans="4:10" ht="30">
      <c r="D63" s="22"/>
      <c r="E63" s="17" t="s">
        <v>565</v>
      </c>
      <c r="G63">
        <v>4</v>
      </c>
      <c r="J63" t="s">
        <v>566</v>
      </c>
    </row>
    <row r="64" spans="4:10">
      <c r="D64" s="22"/>
      <c r="E64" s="17" t="s">
        <v>567</v>
      </c>
      <c r="G64">
        <v>0.25</v>
      </c>
    </row>
    <row r="65" spans="4:7">
      <c r="D65" s="22"/>
      <c r="E65" s="17" t="s">
        <v>568</v>
      </c>
    </row>
    <row r="66" spans="4:7">
      <c r="D66" s="22"/>
      <c r="E66" s="17" t="s">
        <v>569</v>
      </c>
      <c r="G66">
        <v>0.1</v>
      </c>
    </row>
    <row r="67" spans="4:7">
      <c r="D67" s="22"/>
      <c r="E67" s="17" t="s">
        <v>570</v>
      </c>
      <c r="G67">
        <v>0.25</v>
      </c>
    </row>
    <row r="68" spans="4:7">
      <c r="D68" s="22"/>
      <c r="E68" s="17" t="s">
        <v>571</v>
      </c>
      <c r="G68">
        <v>2</v>
      </c>
    </row>
    <row r="69" spans="4:7" ht="30">
      <c r="D69" s="22"/>
      <c r="E69" s="17" t="s">
        <v>572</v>
      </c>
      <c r="G69">
        <v>0.25</v>
      </c>
    </row>
    <row r="70" spans="4:7" ht="30">
      <c r="D70" s="22"/>
      <c r="E70" s="17" t="s">
        <v>573</v>
      </c>
      <c r="G70">
        <v>6</v>
      </c>
    </row>
    <row r="71" spans="4:7" ht="30">
      <c r="D71" s="22"/>
      <c r="E71" s="17" t="s">
        <v>574</v>
      </c>
      <c r="G71">
        <v>0.01</v>
      </c>
    </row>
    <row r="72" spans="4:7">
      <c r="D72" s="22"/>
      <c r="E72" s="23"/>
    </row>
    <row r="73" spans="4:7">
      <c r="D73" s="22"/>
      <c r="E73" s="17" t="s">
        <v>575</v>
      </c>
      <c r="G73">
        <v>0.1</v>
      </c>
    </row>
    <row r="74" spans="4:7">
      <c r="D74" s="22"/>
      <c r="E74" s="2"/>
    </row>
    <row r="75" spans="4:7">
      <c r="D75" s="22" t="s">
        <v>576</v>
      </c>
      <c r="E75" s="2"/>
    </row>
    <row r="76" spans="4:7">
      <c r="D76" s="22"/>
      <c r="E76" s="17" t="s">
        <v>577</v>
      </c>
      <c r="G76">
        <v>0.1</v>
      </c>
    </row>
    <row r="77" spans="4:7">
      <c r="D77" s="22"/>
      <c r="E77" s="17" t="s">
        <v>578</v>
      </c>
      <c r="G77">
        <v>0.1</v>
      </c>
    </row>
    <row r="78" spans="4:7">
      <c r="D78" s="22"/>
      <c r="E78" s="17" t="s">
        <v>579</v>
      </c>
      <c r="G78">
        <v>0.1</v>
      </c>
    </row>
    <row r="79" spans="4:7">
      <c r="D79" s="22"/>
      <c r="E79" s="17" t="s">
        <v>580</v>
      </c>
      <c r="G79">
        <v>0.1</v>
      </c>
    </row>
    <row r="80" spans="4:7">
      <c r="D80" s="22"/>
      <c r="E80" s="17" t="s">
        <v>581</v>
      </c>
      <c r="G80">
        <v>0.1</v>
      </c>
    </row>
    <row r="81" spans="1:10" ht="30">
      <c r="D81" s="22"/>
      <c r="E81" s="17" t="s">
        <v>582</v>
      </c>
      <c r="G81">
        <v>2</v>
      </c>
    </row>
    <row r="82" spans="1:10" ht="30">
      <c r="D82" s="22"/>
      <c r="E82" s="23" t="s">
        <v>583</v>
      </c>
      <c r="G82">
        <v>2</v>
      </c>
    </row>
    <row r="83" spans="1:10" ht="30">
      <c r="D83" s="22"/>
      <c r="E83" s="15" t="s">
        <v>584</v>
      </c>
      <c r="G83">
        <v>8</v>
      </c>
    </row>
    <row r="84" spans="1:10">
      <c r="D84" s="22"/>
      <c r="E84" s="2"/>
    </row>
    <row r="85" spans="1:10">
      <c r="D85" s="22"/>
      <c r="E85" s="2"/>
    </row>
    <row r="86" spans="1:10" ht="18.75">
      <c r="E86" s="2"/>
      <c r="F86" s="19"/>
      <c r="G86" s="19"/>
      <c r="J86" s="19"/>
    </row>
    <row r="87" spans="1:10" s="43" customFormat="1" ht="18.75">
      <c r="E87" s="44" t="s">
        <v>45</v>
      </c>
      <c r="F87" s="45"/>
      <c r="G87" s="43">
        <f>SUM(G6:G86)</f>
        <v>42.210000000000008</v>
      </c>
      <c r="J87" s="45"/>
    </row>
    <row r="88" spans="1:10" s="43" customFormat="1" ht="18.75">
      <c r="E88" s="44" t="s">
        <v>46</v>
      </c>
      <c r="F88" s="45"/>
      <c r="G88" s="43">
        <f>G87/8</f>
        <v>5.276250000000001</v>
      </c>
      <c r="J88" s="45"/>
    </row>
    <row r="89" spans="1:10">
      <c r="A89" t="s">
        <v>585</v>
      </c>
      <c r="E89" s="2"/>
    </row>
    <row r="90" spans="1:10">
      <c r="A90" t="s">
        <v>586</v>
      </c>
      <c r="E90" s="2"/>
    </row>
    <row r="91" spans="1:10">
      <c r="B91" t="s">
        <v>587</v>
      </c>
      <c r="E91" s="2"/>
    </row>
    <row r="92" spans="1:10">
      <c r="C92" t="s">
        <v>493</v>
      </c>
      <c r="E92" s="2"/>
    </row>
    <row r="93" spans="1:10">
      <c r="E93" s="2"/>
    </row>
    <row r="94" spans="1:10">
      <c r="B94" t="s">
        <v>588</v>
      </c>
    </row>
    <row r="96" spans="1:10">
      <c r="B96" t="s">
        <v>589</v>
      </c>
    </row>
    <row r="98" spans="1:3">
      <c r="A98" t="s">
        <v>590</v>
      </c>
    </row>
    <row r="99" spans="1:3">
      <c r="B99" t="s">
        <v>490</v>
      </c>
    </row>
    <row r="102" spans="1:3">
      <c r="A102" t="s">
        <v>474</v>
      </c>
    </row>
    <row r="103" spans="1:3">
      <c r="B103" t="s">
        <v>591</v>
      </c>
    </row>
    <row r="104" spans="1:3">
      <c r="B104" t="s">
        <v>592</v>
      </c>
    </row>
    <row r="105" spans="1:3">
      <c r="B105" t="s">
        <v>593</v>
      </c>
    </row>
    <row r="106" spans="1:3">
      <c r="C106" t="s">
        <v>594</v>
      </c>
    </row>
    <row r="110" spans="1:3">
      <c r="A110" t="s">
        <v>595</v>
      </c>
    </row>
    <row r="111" spans="1:3">
      <c r="B111" t="s">
        <v>596</v>
      </c>
    </row>
    <row r="112" spans="1:3">
      <c r="B112" t="s">
        <v>597</v>
      </c>
    </row>
    <row r="113" spans="1:3">
      <c r="C113" t="s">
        <v>493</v>
      </c>
    </row>
    <row r="117" spans="1:3">
      <c r="A117" t="s">
        <v>598</v>
      </c>
    </row>
    <row r="118" spans="1:3">
      <c r="B118" t="s">
        <v>599</v>
      </c>
    </row>
    <row r="119" spans="1:3">
      <c r="C119" t="s">
        <v>493</v>
      </c>
    </row>
    <row r="123" spans="1:3">
      <c r="B123" s="39" t="s">
        <v>600</v>
      </c>
    </row>
    <row r="124" spans="1:3">
      <c r="B124" t="s">
        <v>601</v>
      </c>
    </row>
    <row r="125" spans="1:3">
      <c r="B125">
        <v>393</v>
      </c>
      <c r="C125" t="s">
        <v>602</v>
      </c>
    </row>
    <row r="126" spans="1:3">
      <c r="C126" t="s">
        <v>603</v>
      </c>
    </row>
    <row r="127" spans="1:3">
      <c r="C127" t="s">
        <v>604</v>
      </c>
    </row>
  </sheetData>
  <pageMargins left="0.7" right="0.7" top="0.75" bottom="0.75" header="0.3" footer="0.3"/>
  <pageSetup orientation="portrait" r:id="rId1"/>
  <drawing r:id="rId2"/>
  <legacyDrawing r:id="rId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2:B54"/>
  <sheetViews>
    <sheetView topLeftCell="A44" workbookViewId="0">
      <selection activeCell="B55" sqref="B55"/>
    </sheetView>
  </sheetViews>
  <sheetFormatPr defaultRowHeight="15"/>
  <cols>
    <col min="2" max="2" width="15.5703125" customWidth="1"/>
  </cols>
  <sheetData>
    <row r="2" spans="2:2">
      <c r="B2" s="7" t="s">
        <v>605</v>
      </c>
    </row>
    <row r="28" spans="2:2">
      <c r="B28" t="s">
        <v>606</v>
      </c>
    </row>
    <row r="54" spans="2:2">
      <c r="B54" t="s">
        <v>606</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2:J34"/>
  <sheetViews>
    <sheetView topLeftCell="B1" workbookViewId="0">
      <selection activeCell="J16" sqref="J16"/>
    </sheetView>
  </sheetViews>
  <sheetFormatPr defaultRowHeight="15"/>
  <cols>
    <col min="5" max="5" width="119.28515625" customWidth="1"/>
    <col min="7" max="7" width="15.42578125" customWidth="1"/>
    <col min="8" max="8" width="11.42578125" customWidth="1"/>
    <col min="9" max="9" width="14.7109375" customWidth="1"/>
    <col min="10" max="10" width="29.7109375" bestFit="1" customWidth="1"/>
  </cols>
  <sheetData>
    <row r="2" spans="1:10" ht="15.75">
      <c r="A2" s="6" t="s">
        <v>607</v>
      </c>
      <c r="B2" s="6"/>
      <c r="C2" s="6"/>
      <c r="D2" s="6"/>
      <c r="E2" s="6"/>
    </row>
    <row r="3" spans="1:10">
      <c r="C3" s="4" t="s">
        <v>5</v>
      </c>
      <c r="D3" s="3"/>
      <c r="E3" s="3"/>
      <c r="F3" s="3" t="s">
        <v>6</v>
      </c>
      <c r="G3" s="3" t="s">
        <v>7</v>
      </c>
      <c r="H3" s="3" t="s">
        <v>8</v>
      </c>
      <c r="I3" s="3" t="s">
        <v>9</v>
      </c>
      <c r="J3" s="3" t="s">
        <v>10</v>
      </c>
    </row>
    <row r="4" spans="1:10">
      <c r="C4" s="1" t="s">
        <v>50</v>
      </c>
      <c r="J4" s="59"/>
    </row>
    <row r="5" spans="1:10">
      <c r="D5" s="1" t="s">
        <v>608</v>
      </c>
      <c r="J5" s="59"/>
    </row>
    <row r="6" spans="1:10">
      <c r="D6" s="22"/>
      <c r="E6" s="17" t="s">
        <v>609</v>
      </c>
      <c r="G6">
        <v>0.1</v>
      </c>
      <c r="J6" s="59"/>
    </row>
    <row r="7" spans="1:10" ht="105">
      <c r="D7" s="22"/>
      <c r="E7" s="23" t="s">
        <v>610</v>
      </c>
      <c r="G7">
        <v>16</v>
      </c>
      <c r="J7" s="67" t="s">
        <v>611</v>
      </c>
    </row>
    <row r="8" spans="1:10">
      <c r="D8" s="22"/>
      <c r="E8" s="17" t="s">
        <v>612</v>
      </c>
      <c r="G8">
        <v>0.1</v>
      </c>
      <c r="J8" s="59"/>
    </row>
    <row r="9" spans="1:10" ht="30">
      <c r="D9" s="22"/>
      <c r="E9" s="17" t="s">
        <v>613</v>
      </c>
      <c r="G9">
        <v>0.5</v>
      </c>
      <c r="J9" s="59"/>
    </row>
    <row r="10" spans="1:10" ht="30">
      <c r="D10" s="22"/>
      <c r="E10" s="23" t="s">
        <v>614</v>
      </c>
      <c r="G10">
        <v>8</v>
      </c>
      <c r="J10" s="59"/>
    </row>
    <row r="11" spans="1:10">
      <c r="D11" s="22"/>
      <c r="E11" s="23" t="s">
        <v>615</v>
      </c>
      <c r="G11">
        <v>0.25</v>
      </c>
      <c r="J11" s="59"/>
    </row>
    <row r="12" spans="1:10">
      <c r="D12" s="22"/>
      <c r="E12" s="23" t="s">
        <v>616</v>
      </c>
      <c r="G12">
        <v>2</v>
      </c>
      <c r="J12" s="59"/>
    </row>
    <row r="13" spans="1:10" ht="30">
      <c r="D13" s="22"/>
      <c r="E13" s="23" t="s">
        <v>617</v>
      </c>
      <c r="G13">
        <v>16</v>
      </c>
      <c r="J13" s="59"/>
    </row>
    <row r="14" spans="1:10">
      <c r="D14" s="22"/>
      <c r="E14" s="23" t="s">
        <v>618</v>
      </c>
      <c r="G14">
        <v>24</v>
      </c>
      <c r="J14" s="59"/>
    </row>
    <row r="15" spans="1:10">
      <c r="D15" s="22"/>
      <c r="E15" s="23" t="s">
        <v>619</v>
      </c>
      <c r="G15">
        <v>16</v>
      </c>
      <c r="J15" s="59"/>
    </row>
    <row r="16" spans="1:10">
      <c r="D16" s="22"/>
      <c r="E16" s="23" t="s">
        <v>620</v>
      </c>
      <c r="J16" s="59"/>
    </row>
    <row r="17" spans="4:10">
      <c r="D17" s="22"/>
      <c r="E17" s="23" t="s">
        <v>621</v>
      </c>
      <c r="J17" s="59"/>
    </row>
    <row r="18" spans="4:10">
      <c r="D18" s="22"/>
      <c r="E18" s="23" t="s">
        <v>622</v>
      </c>
      <c r="J18" s="59"/>
    </row>
    <row r="19" spans="4:10">
      <c r="D19" s="22"/>
      <c r="E19" s="23" t="s">
        <v>623</v>
      </c>
      <c r="J19" s="59"/>
    </row>
    <row r="20" spans="4:10">
      <c r="D20" s="22"/>
      <c r="E20" s="23" t="s">
        <v>624</v>
      </c>
      <c r="G20">
        <v>0.5</v>
      </c>
      <c r="J20" s="59"/>
    </row>
    <row r="21" spans="4:10">
      <c r="D21" s="22"/>
      <c r="E21" s="2"/>
      <c r="J21" s="59"/>
    </row>
    <row r="22" spans="4:10" s="43" customFormat="1">
      <c r="E22" s="43" t="s">
        <v>46</v>
      </c>
      <c r="G22" s="43">
        <f>SUM(G5:G21)</f>
        <v>83.45</v>
      </c>
    </row>
    <row r="23" spans="4:10" s="43" customFormat="1">
      <c r="E23" s="43" t="s">
        <v>46</v>
      </c>
      <c r="G23" s="43">
        <f>G22/8</f>
        <v>10.43125</v>
      </c>
    </row>
    <row r="24" spans="4:10">
      <c r="E24" s="68"/>
    </row>
    <row r="25" spans="4:10">
      <c r="E25" s="68"/>
    </row>
    <row r="26" spans="4:10">
      <c r="E26" s="68" t="s">
        <v>625</v>
      </c>
    </row>
    <row r="27" spans="4:10">
      <c r="E27" s="68"/>
    </row>
    <row r="28" spans="4:10">
      <c r="E28" s="68"/>
    </row>
    <row r="29" spans="4:10">
      <c r="E29" s="68"/>
    </row>
    <row r="30" spans="4:10">
      <c r="E30" s="68"/>
    </row>
    <row r="31" spans="4:10">
      <c r="E31" s="68"/>
    </row>
    <row r="32" spans="4:10">
      <c r="E32" s="68"/>
    </row>
    <row r="33" spans="5:5">
      <c r="E33" s="2"/>
    </row>
    <row r="34" spans="5:5">
      <c r="E34" s="2"/>
    </row>
  </sheetData>
  <pageMargins left="0.7" right="0.7" top="0.75" bottom="0.75" header="0.3" footer="0.3"/>
  <legacy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2:J58"/>
  <sheetViews>
    <sheetView zoomScaleNormal="100" workbookViewId="0">
      <selection activeCell="I17" sqref="I17"/>
    </sheetView>
  </sheetViews>
  <sheetFormatPr defaultRowHeight="15"/>
  <cols>
    <col min="5" max="5" width="119.28515625" customWidth="1"/>
    <col min="6" max="6" width="11.425781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D5" s="1" t="s">
        <v>626</v>
      </c>
    </row>
    <row r="6" spans="1:10">
      <c r="D6" s="22"/>
      <c r="E6" s="23" t="s">
        <v>627</v>
      </c>
      <c r="G6">
        <v>24</v>
      </c>
    </row>
    <row r="7" spans="1:10" ht="30">
      <c r="D7" s="22"/>
      <c r="E7" s="23" t="s">
        <v>628</v>
      </c>
      <c r="G7">
        <v>1</v>
      </c>
    </row>
    <row r="8" spans="1:10">
      <c r="D8" s="22"/>
      <c r="E8" s="23" t="s">
        <v>629</v>
      </c>
    </row>
    <row r="9" spans="1:10">
      <c r="D9" s="22"/>
      <c r="E9" s="17" t="s">
        <v>630</v>
      </c>
      <c r="G9">
        <v>1</v>
      </c>
      <c r="J9" s="9" t="s">
        <v>631</v>
      </c>
    </row>
    <row r="10" spans="1:10">
      <c r="D10" s="22"/>
      <c r="E10" s="17" t="s">
        <v>632</v>
      </c>
    </row>
    <row r="11" spans="1:10">
      <c r="D11" s="22"/>
      <c r="E11" s="17" t="s">
        <v>633</v>
      </c>
    </row>
    <row r="12" spans="1:10">
      <c r="D12" s="22"/>
      <c r="E12" s="17" t="s">
        <v>634</v>
      </c>
    </row>
    <row r="13" spans="1:10">
      <c r="D13" s="22"/>
      <c r="E13" s="17" t="s">
        <v>635</v>
      </c>
    </row>
    <row r="14" spans="1:10">
      <c r="D14" s="22"/>
      <c r="E14" s="17" t="s">
        <v>636</v>
      </c>
    </row>
    <row r="15" spans="1:10">
      <c r="D15" s="22"/>
      <c r="E15" s="2"/>
    </row>
    <row r="16" spans="1:10">
      <c r="D16" s="22"/>
      <c r="E16" s="2"/>
    </row>
    <row r="17" spans="4:5">
      <c r="D17" s="22"/>
      <c r="E17" s="2"/>
    </row>
    <row r="18" spans="4:5">
      <c r="D18" s="22"/>
    </row>
    <row r="19" spans="4:5">
      <c r="D19" s="22"/>
    </row>
    <row r="20" spans="4:5">
      <c r="D20" s="22"/>
    </row>
    <row r="21" spans="4:5">
      <c r="D21" s="22"/>
    </row>
    <row r="22" spans="4:5">
      <c r="D22" s="22"/>
    </row>
    <row r="23" spans="4:5">
      <c r="D23" s="22"/>
    </row>
    <row r="24" spans="4:5">
      <c r="D24" s="22"/>
    </row>
    <row r="25" spans="4:5">
      <c r="D25" s="22"/>
    </row>
    <row r="26" spans="4:5">
      <c r="D26" s="22"/>
    </row>
    <row r="27" spans="4:5">
      <c r="D27" s="22"/>
    </row>
    <row r="28" spans="4:5">
      <c r="D28" s="22"/>
    </row>
    <row r="29" spans="4:5">
      <c r="D29" s="22"/>
    </row>
    <row r="30" spans="4:5">
      <c r="D30" s="22"/>
    </row>
    <row r="31" spans="4:5">
      <c r="D31" s="22"/>
    </row>
    <row r="32" spans="4:5">
      <c r="D32" s="22"/>
    </row>
    <row r="33" spans="4:7">
      <c r="D33" s="22"/>
    </row>
    <row r="34" spans="4:7">
      <c r="D34" s="22"/>
    </row>
    <row r="35" spans="4:7">
      <c r="D35" s="22"/>
    </row>
    <row r="36" spans="4:7">
      <c r="D36" s="22"/>
      <c r="E36" s="23"/>
    </row>
    <row r="37" spans="4:7">
      <c r="D37" s="22"/>
      <c r="E37" s="23"/>
    </row>
    <row r="38" spans="4:7">
      <c r="D38" s="22"/>
      <c r="E38" s="23"/>
    </row>
    <row r="39" spans="4:7">
      <c r="D39" s="22"/>
      <c r="E39" s="23"/>
    </row>
    <row r="40" spans="4:7">
      <c r="D40" s="22"/>
      <c r="E40" s="23" t="s">
        <v>637</v>
      </c>
      <c r="G40">
        <v>0.1</v>
      </c>
    </row>
    <row r="41" spans="4:7">
      <c r="D41" s="22"/>
      <c r="E41" s="23" t="s">
        <v>638</v>
      </c>
    </row>
    <row r="42" spans="4:7" ht="30">
      <c r="D42" s="22"/>
      <c r="E42" s="23" t="s">
        <v>639</v>
      </c>
      <c r="G42">
        <v>24</v>
      </c>
    </row>
    <row r="43" spans="4:7" ht="30">
      <c r="D43" s="22"/>
      <c r="E43" s="23" t="s">
        <v>640</v>
      </c>
      <c r="G43">
        <v>8</v>
      </c>
    </row>
    <row r="44" spans="4:7">
      <c r="D44" s="22"/>
      <c r="E44" s="2"/>
    </row>
    <row r="45" spans="4:7">
      <c r="D45" s="22"/>
      <c r="E45" s="2"/>
    </row>
    <row r="46" spans="4:7" s="43" customFormat="1">
      <c r="E46" s="43" t="s">
        <v>45</v>
      </c>
      <c r="G46" s="43">
        <f>SUM(G6:G45)</f>
        <v>58.1</v>
      </c>
    </row>
    <row r="47" spans="4:7" s="43" customFormat="1">
      <c r="E47" s="43" t="s">
        <v>46</v>
      </c>
      <c r="G47" s="43">
        <f>G46/8</f>
        <v>7.2625000000000002</v>
      </c>
    </row>
    <row r="48" spans="4:7">
      <c r="E48" s="2"/>
    </row>
    <row r="49" spans="5:5">
      <c r="E49" s="2"/>
    </row>
    <row r="50" spans="5:5">
      <c r="E50" s="2"/>
    </row>
    <row r="51" spans="5:5">
      <c r="E51" s="2"/>
    </row>
    <row r="52" spans="5:5">
      <c r="E52" s="2"/>
    </row>
    <row r="53" spans="5:5">
      <c r="E53" s="2"/>
    </row>
    <row r="54" spans="5:5">
      <c r="E54" s="2"/>
    </row>
    <row r="55" spans="5:5">
      <c r="E55" s="2"/>
    </row>
    <row r="56" spans="5:5">
      <c r="E56" s="2"/>
    </row>
    <row r="57" spans="5:5">
      <c r="E57" s="2"/>
    </row>
    <row r="58" spans="5:5">
      <c r="E58" s="2"/>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J53"/>
  <sheetViews>
    <sheetView topLeftCell="A24" workbookViewId="0">
      <selection activeCell="I46" sqref="I46"/>
    </sheetView>
  </sheetViews>
  <sheetFormatPr defaultRowHeight="15"/>
  <cols>
    <col min="4" max="4" width="23.85546875" customWidth="1"/>
    <col min="5" max="5" width="119.28515625" customWidth="1"/>
    <col min="7" max="7" width="15.42578125" customWidth="1"/>
    <col min="8" max="8" width="11.42578125" customWidth="1"/>
    <col min="9" max="9" width="14.7109375" style="33" customWidth="1"/>
    <col min="10" max="10" width="29.7109375" bestFit="1" customWidth="1"/>
  </cols>
  <sheetData>
    <row r="2" spans="1:10" ht="15.75">
      <c r="A2" s="6" t="s">
        <v>4</v>
      </c>
      <c r="B2" s="6"/>
      <c r="C2" s="6"/>
      <c r="D2" s="6"/>
      <c r="E2" s="6"/>
    </row>
    <row r="3" spans="1:10">
      <c r="C3" s="4" t="s">
        <v>5</v>
      </c>
      <c r="D3" s="3"/>
      <c r="E3" s="3"/>
      <c r="F3" s="3" t="s">
        <v>6</v>
      </c>
      <c r="G3" s="3" t="s">
        <v>7</v>
      </c>
      <c r="H3" s="3" t="s">
        <v>8</v>
      </c>
      <c r="I3" s="34" t="s">
        <v>9</v>
      </c>
      <c r="J3" s="3" t="s">
        <v>10</v>
      </c>
    </row>
    <row r="4" spans="1:10">
      <c r="C4" s="1" t="s">
        <v>11</v>
      </c>
    </row>
    <row r="5" spans="1:10">
      <c r="C5" s="22"/>
      <c r="D5" s="39" t="s">
        <v>12</v>
      </c>
    </row>
    <row r="6" spans="1:10">
      <c r="C6" s="27"/>
      <c r="E6" s="29" t="s">
        <v>13</v>
      </c>
    </row>
    <row r="7" spans="1:10">
      <c r="C7" s="27"/>
      <c r="E7" s="30" t="s">
        <v>14</v>
      </c>
    </row>
    <row r="8" spans="1:10" ht="60">
      <c r="C8" s="27"/>
      <c r="E8" s="30" t="s">
        <v>15</v>
      </c>
      <c r="G8">
        <v>1</v>
      </c>
    </row>
    <row r="9" spans="1:10">
      <c r="C9" s="27"/>
      <c r="E9" s="31" t="s">
        <v>16</v>
      </c>
      <c r="G9">
        <v>0.1</v>
      </c>
    </row>
    <row r="10" spans="1:10" ht="30">
      <c r="C10" s="27"/>
      <c r="E10" s="31" t="s">
        <v>17</v>
      </c>
      <c r="G10">
        <v>1</v>
      </c>
    </row>
    <row r="11" spans="1:10" ht="45">
      <c r="C11" s="27"/>
      <c r="E11" s="31" t="s">
        <v>18</v>
      </c>
      <c r="G11">
        <v>12</v>
      </c>
    </row>
    <row r="12" spans="1:10">
      <c r="C12" s="27"/>
      <c r="E12" s="35" t="s">
        <v>19</v>
      </c>
      <c r="F12" s="7" t="s">
        <v>20</v>
      </c>
      <c r="G12" s="7">
        <v>16</v>
      </c>
      <c r="H12" s="7" t="s">
        <v>21</v>
      </c>
      <c r="I12" s="36" t="s">
        <v>22</v>
      </c>
    </row>
    <row r="13" spans="1:10" ht="60">
      <c r="C13" s="27"/>
      <c r="E13" s="37" t="s">
        <v>23</v>
      </c>
      <c r="F13" s="7"/>
      <c r="G13" s="7"/>
      <c r="H13" s="7"/>
      <c r="I13" s="36"/>
    </row>
    <row r="14" spans="1:10" ht="30">
      <c r="C14" s="27"/>
      <c r="E14" s="35" t="s">
        <v>24</v>
      </c>
      <c r="F14" s="7"/>
      <c r="G14" s="7"/>
      <c r="H14" s="7"/>
      <c r="I14" s="36"/>
    </row>
    <row r="15" spans="1:10" ht="30">
      <c r="C15" s="27"/>
      <c r="E15" s="35" t="s">
        <v>25</v>
      </c>
      <c r="F15" s="7"/>
      <c r="G15" s="7"/>
      <c r="H15" s="7"/>
      <c r="I15" s="36"/>
    </row>
    <row r="16" spans="1:10">
      <c r="C16" s="27"/>
      <c r="E16" s="35" t="s">
        <v>26</v>
      </c>
      <c r="F16" s="7"/>
      <c r="G16" s="7"/>
      <c r="H16" s="7"/>
      <c r="I16" s="36"/>
    </row>
    <row r="17" spans="3:10">
      <c r="C17" s="27"/>
      <c r="E17" s="38"/>
      <c r="F17" s="7"/>
      <c r="G17" s="7"/>
      <c r="H17" s="7"/>
      <c r="I17" s="36"/>
    </row>
    <row r="18" spans="3:10" ht="45">
      <c r="C18" s="27"/>
      <c r="E18" s="37" t="s">
        <v>27</v>
      </c>
      <c r="F18" s="7"/>
      <c r="G18" s="7"/>
      <c r="H18" s="7"/>
      <c r="I18" s="36"/>
    </row>
    <row r="19" spans="3:10" ht="30">
      <c r="C19" s="27"/>
      <c r="E19" s="37" t="s">
        <v>28</v>
      </c>
      <c r="F19" s="7"/>
      <c r="G19" s="7"/>
      <c r="H19" s="7"/>
      <c r="I19" s="36"/>
    </row>
    <row r="20" spans="3:10">
      <c r="C20" s="27"/>
    </row>
    <row r="21" spans="3:10">
      <c r="C21" s="27"/>
    </row>
    <row r="22" spans="3:10">
      <c r="C22" s="27"/>
      <c r="D22" s="39" t="s">
        <v>29</v>
      </c>
    </row>
    <row r="23" spans="3:10" ht="45">
      <c r="C23" s="27"/>
      <c r="E23" s="29" t="s">
        <v>30</v>
      </c>
      <c r="G23">
        <v>40</v>
      </c>
      <c r="J23" t="s">
        <v>31</v>
      </c>
    </row>
    <row r="24" spans="3:10">
      <c r="C24" s="27"/>
      <c r="E24" s="29"/>
    </row>
    <row r="25" spans="3:10" ht="30">
      <c r="C25" s="27"/>
      <c r="E25" s="29" t="s">
        <v>32</v>
      </c>
      <c r="G25">
        <v>40</v>
      </c>
      <c r="J25" t="s">
        <v>31</v>
      </c>
    </row>
    <row r="26" spans="3:10">
      <c r="D26" s="27"/>
      <c r="E26" s="29" t="s">
        <v>33</v>
      </c>
    </row>
    <row r="27" spans="3:10" ht="45">
      <c r="D27" s="27"/>
      <c r="E27" s="30" t="s">
        <v>34</v>
      </c>
      <c r="G27">
        <v>32</v>
      </c>
      <c r="J27" t="s">
        <v>31</v>
      </c>
    </row>
    <row r="28" spans="3:10" ht="30">
      <c r="D28" s="27"/>
      <c r="E28" s="31" t="s">
        <v>35</v>
      </c>
    </row>
    <row r="29" spans="3:10" ht="45">
      <c r="D29" s="27"/>
      <c r="E29" s="40" t="s">
        <v>36</v>
      </c>
    </row>
    <row r="30" spans="3:10" ht="30">
      <c r="D30" s="27"/>
      <c r="E30" s="31" t="s">
        <v>37</v>
      </c>
    </row>
    <row r="31" spans="3:10" ht="30">
      <c r="D31" s="27"/>
      <c r="E31" s="40" t="s">
        <v>38</v>
      </c>
    </row>
    <row r="32" spans="3:10">
      <c r="D32" s="27"/>
      <c r="E32" s="32"/>
    </row>
    <row r="33" spans="4:10">
      <c r="D33" s="27"/>
      <c r="E33" s="29" t="s">
        <v>39</v>
      </c>
    </row>
    <row r="34" spans="4:10" ht="30">
      <c r="D34" s="27"/>
      <c r="E34" s="30" t="s">
        <v>40</v>
      </c>
      <c r="G34">
        <v>16</v>
      </c>
    </row>
    <row r="35" spans="4:10" ht="30">
      <c r="E35" s="30" t="s">
        <v>41</v>
      </c>
    </row>
    <row r="36" spans="4:10" ht="14.25" customHeight="1">
      <c r="E36" s="41" t="s">
        <v>42</v>
      </c>
    </row>
    <row r="37" spans="4:10">
      <c r="E37" s="41" t="s">
        <v>43</v>
      </c>
    </row>
    <row r="38" spans="4:10">
      <c r="E38" s="41" t="s">
        <v>44</v>
      </c>
    </row>
    <row r="39" spans="4:10">
      <c r="E39" s="28"/>
    </row>
    <row r="40" spans="4:10" ht="18.75">
      <c r="E40" s="2"/>
      <c r="F40" s="19"/>
      <c r="G40" s="19"/>
      <c r="J40" s="19"/>
    </row>
    <row r="41" spans="4:10" s="43" customFormat="1">
      <c r="E41" s="43" t="s">
        <v>45</v>
      </c>
      <c r="G41" s="43">
        <f>SUM(G7:G40)</f>
        <v>158.1</v>
      </c>
    </row>
    <row r="42" spans="4:10" s="43" customFormat="1">
      <c r="E42" s="43" t="s">
        <v>46</v>
      </c>
      <c r="G42" s="43">
        <f>G41/8</f>
        <v>19.762499999999999</v>
      </c>
    </row>
    <row r="43" spans="4:10">
      <c r="E43" s="2"/>
    </row>
    <row r="44" spans="4:10">
      <c r="E44" s="2"/>
    </row>
    <row r="45" spans="4:10">
      <c r="E45" s="2"/>
    </row>
    <row r="46" spans="4:10">
      <c r="E46" s="2"/>
    </row>
    <row r="47" spans="4:10">
      <c r="E47" s="2"/>
    </row>
    <row r="48" spans="4:10">
      <c r="E48" s="2"/>
    </row>
    <row r="49" spans="5:5">
      <c r="E49" s="2"/>
    </row>
    <row r="50" spans="5:5">
      <c r="E50" s="2"/>
    </row>
    <row r="51" spans="5:5">
      <c r="E51" s="2"/>
    </row>
    <row r="52" spans="5:5">
      <c r="E52" s="2"/>
    </row>
    <row r="53" spans="5:5">
      <c r="E53" s="2"/>
    </row>
  </sheetData>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2:J24"/>
  <sheetViews>
    <sheetView topLeftCell="B2" workbookViewId="0">
      <selection activeCell="G16" sqref="G16"/>
    </sheetView>
  </sheetViews>
  <sheetFormatPr defaultRowHeight="15"/>
  <cols>
    <col min="5" max="5" width="119.285156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D5" s="1" t="s">
        <v>641</v>
      </c>
    </row>
    <row r="6" spans="1:10">
      <c r="D6" s="22"/>
      <c r="E6" s="23" t="s">
        <v>642</v>
      </c>
      <c r="G6">
        <v>8</v>
      </c>
    </row>
    <row r="7" spans="1:10">
      <c r="D7" s="22"/>
      <c r="E7" s="23" t="s">
        <v>643</v>
      </c>
      <c r="G7">
        <v>0.1</v>
      </c>
    </row>
    <row r="8" spans="1:10">
      <c r="D8" s="22"/>
      <c r="E8" s="23" t="s">
        <v>644</v>
      </c>
      <c r="G8">
        <v>0.25</v>
      </c>
    </row>
    <row r="9" spans="1:10" ht="62.25">
      <c r="D9" s="22"/>
      <c r="E9" s="23" t="s">
        <v>645</v>
      </c>
      <c r="G9">
        <v>6</v>
      </c>
    </row>
    <row r="10" spans="1:10" ht="45">
      <c r="D10" s="22"/>
      <c r="E10" s="23" t="s">
        <v>646</v>
      </c>
      <c r="G10">
        <v>16</v>
      </c>
    </row>
    <row r="11" spans="1:10">
      <c r="D11" s="22"/>
      <c r="E11" s="2"/>
    </row>
    <row r="12" spans="1:10" s="43" customFormat="1">
      <c r="E12" s="43" t="s">
        <v>647</v>
      </c>
      <c r="G12" s="43">
        <f>SUM(G6:G11)</f>
        <v>30.35</v>
      </c>
    </row>
    <row r="13" spans="1:10" s="43" customFormat="1">
      <c r="E13" s="43" t="s">
        <v>46</v>
      </c>
      <c r="G13" s="43">
        <f>G12/8</f>
        <v>3.7937500000000002</v>
      </c>
    </row>
    <row r="14" spans="1:10">
      <c r="E14" s="2"/>
    </row>
    <row r="15" spans="1:10">
      <c r="E15" s="2"/>
    </row>
    <row r="16" spans="1:10">
      <c r="E16" s="2"/>
    </row>
    <row r="17" spans="5:5">
      <c r="E17" s="2"/>
    </row>
    <row r="18" spans="5:5">
      <c r="E18" s="2"/>
    </row>
    <row r="19" spans="5:5">
      <c r="E19" s="2"/>
    </row>
    <row r="20" spans="5:5">
      <c r="E20" s="2"/>
    </row>
    <row r="21" spans="5:5">
      <c r="E21" s="2"/>
    </row>
    <row r="22" spans="5:5">
      <c r="E22" s="2"/>
    </row>
    <row r="23" spans="5:5">
      <c r="E23" s="2"/>
    </row>
    <row r="24" spans="5:5">
      <c r="E24" s="2"/>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2:J23"/>
  <sheetViews>
    <sheetView workbookViewId="0">
      <selection activeCell="E26" sqref="E26"/>
    </sheetView>
  </sheetViews>
  <sheetFormatPr defaultRowHeight="15"/>
  <cols>
    <col min="5" max="5" width="119.285156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C5" s="22"/>
      <c r="D5" t="s">
        <v>648</v>
      </c>
    </row>
    <row r="6" spans="1:10" ht="30">
      <c r="C6" s="22"/>
      <c r="E6" s="23" t="s">
        <v>649</v>
      </c>
      <c r="G6">
        <v>8</v>
      </c>
    </row>
    <row r="7" spans="1:10" ht="30">
      <c r="C7" s="22"/>
      <c r="E7" s="23" t="s">
        <v>650</v>
      </c>
      <c r="G7">
        <v>8</v>
      </c>
    </row>
    <row r="8" spans="1:10">
      <c r="C8" s="22"/>
      <c r="E8" s="23" t="s">
        <v>651</v>
      </c>
      <c r="G8">
        <v>8</v>
      </c>
    </row>
    <row r="9" spans="1:10" ht="30">
      <c r="C9" s="22"/>
      <c r="E9" s="23" t="s">
        <v>652</v>
      </c>
      <c r="G9">
        <v>40</v>
      </c>
    </row>
    <row r="10" spans="1:10">
      <c r="D10" s="22"/>
      <c r="E10" s="2"/>
    </row>
    <row r="11" spans="1:10" s="43" customFormat="1">
      <c r="E11" s="43" t="s">
        <v>45</v>
      </c>
      <c r="G11" s="43">
        <f>SUM(G6:G10)</f>
        <v>64</v>
      </c>
    </row>
    <row r="12" spans="1:10" s="43" customFormat="1">
      <c r="E12" s="43" t="s">
        <v>46</v>
      </c>
      <c r="G12" s="43">
        <f>G11/8</f>
        <v>8</v>
      </c>
    </row>
    <row r="13" spans="1:10">
      <c r="E13" s="2"/>
    </row>
    <row r="14" spans="1:10">
      <c r="E14" s="2"/>
    </row>
    <row r="15" spans="1:10">
      <c r="E15" s="2"/>
    </row>
    <row r="16" spans="1:10">
      <c r="E16" s="2"/>
    </row>
    <row r="17" spans="5:5">
      <c r="E17" s="2"/>
    </row>
    <row r="18" spans="5:5">
      <c r="E18" s="2"/>
    </row>
    <row r="19" spans="5:5">
      <c r="E19" s="2"/>
    </row>
    <row r="20" spans="5:5">
      <c r="E20" s="2"/>
    </row>
    <row r="21" spans="5:5">
      <c r="E21" s="2"/>
    </row>
    <row r="22" spans="5:5">
      <c r="E22" s="2"/>
    </row>
    <row r="23" spans="5:5">
      <c r="E23" s="2"/>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2:J26"/>
  <sheetViews>
    <sheetView workbookViewId="0">
      <selection activeCell="A14" sqref="A14:XFD15"/>
    </sheetView>
  </sheetViews>
  <sheetFormatPr defaultRowHeight="15"/>
  <cols>
    <col min="5" max="5" width="119.285156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C5" s="22"/>
      <c r="D5" s="47" t="s">
        <v>653</v>
      </c>
    </row>
    <row r="6" spans="1:10">
      <c r="C6" s="22"/>
      <c r="E6" s="23" t="s">
        <v>654</v>
      </c>
      <c r="G6">
        <v>8</v>
      </c>
    </row>
    <row r="7" spans="1:10">
      <c r="C7" s="22"/>
      <c r="E7" s="23" t="s">
        <v>655</v>
      </c>
      <c r="G7">
        <v>0.1</v>
      </c>
    </row>
    <row r="8" spans="1:10">
      <c r="C8" s="22"/>
      <c r="E8" s="23" t="s">
        <v>656</v>
      </c>
      <c r="G8">
        <v>8</v>
      </c>
    </row>
    <row r="9" spans="1:10" ht="30">
      <c r="C9" s="22"/>
      <c r="E9" s="23" t="s">
        <v>657</v>
      </c>
      <c r="G9">
        <v>1</v>
      </c>
    </row>
    <row r="10" spans="1:10" ht="75">
      <c r="C10" s="22"/>
      <c r="E10" s="23" t="s">
        <v>658</v>
      </c>
      <c r="G10">
        <v>8</v>
      </c>
    </row>
    <row r="11" spans="1:10" ht="30">
      <c r="C11" s="22"/>
      <c r="E11" s="23" t="s">
        <v>659</v>
      </c>
      <c r="G11">
        <v>4</v>
      </c>
    </row>
    <row r="12" spans="1:10">
      <c r="C12" s="22"/>
      <c r="E12" s="2"/>
    </row>
    <row r="13" spans="1:10">
      <c r="D13" s="22"/>
      <c r="E13" s="2"/>
    </row>
    <row r="14" spans="1:10" s="43" customFormat="1">
      <c r="E14" s="43" t="s">
        <v>45</v>
      </c>
      <c r="G14" s="43">
        <f>SUM(G6:G13)</f>
        <v>29.1</v>
      </c>
    </row>
    <row r="15" spans="1:10" s="43" customFormat="1">
      <c r="E15" s="43" t="s">
        <v>46</v>
      </c>
      <c r="G15" s="43">
        <f>G14/8</f>
        <v>3.6375000000000002</v>
      </c>
    </row>
    <row r="16" spans="1:10">
      <c r="E16" s="2"/>
    </row>
    <row r="17" spans="5:5">
      <c r="E17" s="2"/>
    </row>
    <row r="18" spans="5:5">
      <c r="E18" s="2"/>
    </row>
    <row r="19" spans="5:5">
      <c r="E19" s="2"/>
    </row>
    <row r="20" spans="5:5">
      <c r="E20" s="2"/>
    </row>
    <row r="21" spans="5:5">
      <c r="E21" s="2"/>
    </row>
    <row r="22" spans="5:5">
      <c r="E22" s="2"/>
    </row>
    <row r="23" spans="5:5">
      <c r="E23" s="2"/>
    </row>
    <row r="24" spans="5:5">
      <c r="E24" s="2"/>
    </row>
    <row r="25" spans="5:5">
      <c r="E25" s="2"/>
    </row>
    <row r="26" spans="5:5">
      <c r="E26" s="2"/>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2:J24"/>
  <sheetViews>
    <sheetView workbookViewId="0">
      <selection activeCell="J9" sqref="J9"/>
    </sheetView>
  </sheetViews>
  <sheetFormatPr defaultRowHeight="15"/>
  <cols>
    <col min="5" max="5" width="119.285156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C5" s="22"/>
      <c r="D5" s="47" t="s">
        <v>660</v>
      </c>
    </row>
    <row r="6" spans="1:10">
      <c r="C6" s="22"/>
      <c r="E6" s="23" t="s">
        <v>661</v>
      </c>
      <c r="G6">
        <v>0.1</v>
      </c>
    </row>
    <row r="7" spans="1:10" ht="60">
      <c r="C7" s="22"/>
      <c r="E7" s="23" t="s">
        <v>662</v>
      </c>
      <c r="G7">
        <v>8</v>
      </c>
    </row>
    <row r="8" spans="1:10">
      <c r="C8" s="22"/>
      <c r="E8" s="23" t="s">
        <v>663</v>
      </c>
    </row>
    <row r="9" spans="1:10">
      <c r="C9" s="22"/>
      <c r="E9" s="23" t="s">
        <v>664</v>
      </c>
      <c r="G9">
        <v>8</v>
      </c>
    </row>
    <row r="10" spans="1:10">
      <c r="C10" s="22"/>
      <c r="E10" s="23" t="s">
        <v>665</v>
      </c>
      <c r="G10">
        <v>8</v>
      </c>
    </row>
    <row r="11" spans="1:10">
      <c r="D11" s="22"/>
      <c r="E11" s="2"/>
    </row>
    <row r="12" spans="1:10" s="43" customFormat="1">
      <c r="E12" s="43" t="s">
        <v>45</v>
      </c>
      <c r="G12" s="43">
        <f>SUM(G4:G11)</f>
        <v>24.1</v>
      </c>
    </row>
    <row r="13" spans="1:10" s="43" customFormat="1">
      <c r="E13" s="43" t="s">
        <v>46</v>
      </c>
      <c r="G13" s="43">
        <f>G12/8</f>
        <v>3.0125000000000002</v>
      </c>
    </row>
    <row r="14" spans="1:10">
      <c r="E14" s="2"/>
    </row>
    <row r="15" spans="1:10">
      <c r="E15" s="2"/>
    </row>
    <row r="16" spans="1:10">
      <c r="E16" s="2"/>
    </row>
    <row r="17" spans="5:5">
      <c r="E17" s="2"/>
    </row>
    <row r="18" spans="5:5">
      <c r="E18" s="2"/>
    </row>
    <row r="19" spans="5:5">
      <c r="E19" s="2"/>
    </row>
    <row r="20" spans="5:5">
      <c r="E20" s="2"/>
    </row>
    <row r="21" spans="5:5">
      <c r="E21" s="2"/>
    </row>
    <row r="22" spans="5:5">
      <c r="E22" s="2"/>
    </row>
    <row r="23" spans="5:5">
      <c r="E23" s="2"/>
    </row>
    <row r="24" spans="5:5">
      <c r="E24" s="2"/>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2:J22"/>
  <sheetViews>
    <sheetView workbookViewId="0">
      <selection activeCell="I7" sqref="I7"/>
    </sheetView>
  </sheetViews>
  <sheetFormatPr defaultRowHeight="15"/>
  <cols>
    <col min="5" max="5" width="112.1406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C5" s="22"/>
      <c r="D5" s="47" t="s">
        <v>666</v>
      </c>
    </row>
    <row r="6" spans="1:10" ht="66.75">
      <c r="C6" s="22"/>
      <c r="E6" s="23" t="s">
        <v>667</v>
      </c>
      <c r="G6">
        <v>40</v>
      </c>
    </row>
    <row r="7" spans="1:10" ht="75">
      <c r="C7" s="22"/>
      <c r="E7" s="48" t="s">
        <v>668</v>
      </c>
      <c r="G7">
        <v>24</v>
      </c>
    </row>
    <row r="8" spans="1:10">
      <c r="D8" s="22"/>
      <c r="E8" s="23"/>
    </row>
    <row r="9" spans="1:10">
      <c r="D9" s="22"/>
      <c r="E9" s="2"/>
    </row>
    <row r="10" spans="1:10" s="43" customFormat="1">
      <c r="E10" s="43" t="s">
        <v>45</v>
      </c>
      <c r="G10" s="43">
        <f>SUM(G2:G9)</f>
        <v>64</v>
      </c>
    </row>
    <row r="11" spans="1:10" s="43" customFormat="1">
      <c r="E11" s="43" t="s">
        <v>46</v>
      </c>
      <c r="G11" s="43">
        <f>G10/8</f>
        <v>8</v>
      </c>
    </row>
    <row r="12" spans="1:10">
      <c r="E12" s="2"/>
    </row>
    <row r="13" spans="1:10">
      <c r="E13" s="2"/>
    </row>
    <row r="14" spans="1:10">
      <c r="E14" s="2"/>
    </row>
    <row r="15" spans="1:10">
      <c r="E15" s="2"/>
    </row>
    <row r="16" spans="1:10">
      <c r="E16" s="2"/>
    </row>
    <row r="17" spans="5:5">
      <c r="E17" s="2"/>
    </row>
    <row r="18" spans="5:5">
      <c r="E18" s="2"/>
    </row>
    <row r="19" spans="5:5">
      <c r="E19" s="2"/>
    </row>
    <row r="20" spans="5:5">
      <c r="E20" s="2"/>
    </row>
    <row r="21" spans="5:5">
      <c r="E21" s="2"/>
    </row>
    <row r="22" spans="5:5">
      <c r="E22" s="2"/>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2:J60"/>
  <sheetViews>
    <sheetView topLeftCell="A28" workbookViewId="0">
      <selection activeCell="I43" sqref="I43"/>
    </sheetView>
  </sheetViews>
  <sheetFormatPr defaultRowHeight="15"/>
  <cols>
    <col min="5" max="5" width="119.285156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C5" s="22"/>
      <c r="D5" t="s">
        <v>669</v>
      </c>
    </row>
    <row r="6" spans="1:10">
      <c r="C6" s="22"/>
    </row>
    <row r="7" spans="1:10">
      <c r="C7" s="22"/>
    </row>
    <row r="8" spans="1:10">
      <c r="C8" s="22"/>
    </row>
    <row r="9" spans="1:10">
      <c r="C9" s="22"/>
    </row>
    <row r="10" spans="1:10" ht="15" customHeight="1">
      <c r="C10" s="22"/>
    </row>
    <row r="11" spans="1:10">
      <c r="C11" s="22"/>
    </row>
    <row r="12" spans="1:10">
      <c r="C12" s="22"/>
    </row>
    <row r="13" spans="1:10">
      <c r="C13" s="22"/>
    </row>
    <row r="14" spans="1:10">
      <c r="C14" s="22"/>
    </row>
    <row r="15" spans="1:10">
      <c r="C15" s="22"/>
    </row>
    <row r="16" spans="1:10">
      <c r="C16" s="22"/>
    </row>
    <row r="17" spans="3:7">
      <c r="C17" s="22"/>
    </row>
    <row r="18" spans="3:7">
      <c r="C18" s="22"/>
    </row>
    <row r="19" spans="3:7">
      <c r="C19" s="22"/>
    </row>
    <row r="20" spans="3:7">
      <c r="D20" s="1" t="s">
        <v>670</v>
      </c>
    </row>
    <row r="21" spans="3:7">
      <c r="D21" s="22"/>
      <c r="E21" s="23"/>
    </row>
    <row r="22" spans="3:7">
      <c r="D22" s="22"/>
      <c r="E22" s="23"/>
    </row>
    <row r="23" spans="3:7">
      <c r="D23" s="22"/>
      <c r="E23" s="23"/>
    </row>
    <row r="24" spans="3:7">
      <c r="D24" s="22"/>
      <c r="E24" s="23"/>
    </row>
    <row r="25" spans="3:7" ht="15" customHeight="1">
      <c r="D25" s="22"/>
      <c r="E25" s="23"/>
    </row>
    <row r="26" spans="3:7">
      <c r="D26" s="22"/>
      <c r="E26" s="23"/>
    </row>
    <row r="27" spans="3:7" ht="15" customHeight="1">
      <c r="D27" s="22"/>
      <c r="E27" s="23"/>
    </row>
    <row r="28" spans="3:7">
      <c r="D28" s="22"/>
      <c r="E28" s="23"/>
    </row>
    <row r="29" spans="3:7">
      <c r="D29" s="22"/>
      <c r="E29" s="23"/>
    </row>
    <row r="30" spans="3:7">
      <c r="D30" s="22"/>
      <c r="E30" s="49" t="s">
        <v>671</v>
      </c>
      <c r="G30">
        <v>32</v>
      </c>
    </row>
    <row r="31" spans="3:7">
      <c r="D31" s="22"/>
      <c r="E31" s="49" t="s">
        <v>672</v>
      </c>
      <c r="G31">
        <v>16</v>
      </c>
    </row>
    <row r="32" spans="3:7" ht="45">
      <c r="D32" s="22"/>
      <c r="E32" s="49" t="s">
        <v>673</v>
      </c>
      <c r="G32">
        <v>16</v>
      </c>
    </row>
    <row r="33" spans="4:7">
      <c r="D33" s="22"/>
      <c r="E33" s="49" t="s">
        <v>674</v>
      </c>
      <c r="G33">
        <v>16</v>
      </c>
    </row>
    <row r="34" spans="4:7">
      <c r="D34" s="22"/>
      <c r="E34" s="49" t="s">
        <v>675</v>
      </c>
      <c r="G34">
        <v>16</v>
      </c>
    </row>
    <row r="35" spans="4:7">
      <c r="D35" s="22"/>
      <c r="E35" s="49" t="s">
        <v>676</v>
      </c>
      <c r="G35">
        <v>16</v>
      </c>
    </row>
    <row r="36" spans="4:7" ht="30">
      <c r="D36" s="22"/>
      <c r="E36" s="49" t="s">
        <v>677</v>
      </c>
      <c r="G36">
        <v>24</v>
      </c>
    </row>
    <row r="37" spans="4:7" ht="45">
      <c r="D37" s="22"/>
      <c r="E37" s="49" t="s">
        <v>678</v>
      </c>
      <c r="G37">
        <v>32</v>
      </c>
    </row>
    <row r="38" spans="4:7" ht="30">
      <c r="D38" s="22"/>
      <c r="E38" s="49" t="s">
        <v>679</v>
      </c>
      <c r="G38">
        <v>12</v>
      </c>
    </row>
    <row r="39" spans="4:7" ht="30">
      <c r="D39" s="22"/>
      <c r="E39" s="49" t="s">
        <v>680</v>
      </c>
      <c r="G39">
        <v>24</v>
      </c>
    </row>
    <row r="40" spans="4:7" ht="30">
      <c r="D40" s="22"/>
      <c r="E40" s="49" t="s">
        <v>681</v>
      </c>
      <c r="G40">
        <v>24</v>
      </c>
    </row>
    <row r="41" spans="4:7" ht="30">
      <c r="D41" s="22"/>
      <c r="E41" s="49" t="s">
        <v>682</v>
      </c>
      <c r="G41">
        <v>8</v>
      </c>
    </row>
    <row r="42" spans="4:7" ht="45">
      <c r="D42" s="22"/>
      <c r="E42" s="49" t="s">
        <v>683</v>
      </c>
      <c r="G42">
        <v>16</v>
      </c>
    </row>
    <row r="43" spans="4:7" ht="30">
      <c r="D43" s="22"/>
      <c r="E43" s="49" t="s">
        <v>684</v>
      </c>
      <c r="G43">
        <v>8</v>
      </c>
    </row>
    <row r="44" spans="4:7" ht="30">
      <c r="D44" s="22"/>
      <c r="E44" s="49" t="s">
        <v>685</v>
      </c>
      <c r="G44">
        <v>8</v>
      </c>
    </row>
    <row r="45" spans="4:7">
      <c r="D45" s="22"/>
      <c r="E45" s="23"/>
    </row>
    <row r="46" spans="4:7">
      <c r="D46" s="22"/>
      <c r="E46" s="23"/>
    </row>
    <row r="47" spans="4:7">
      <c r="D47" s="22"/>
      <c r="E47" s="2"/>
    </row>
    <row r="48" spans="4:7" s="43" customFormat="1">
      <c r="E48" s="43" t="s">
        <v>45</v>
      </c>
      <c r="G48" s="43">
        <f>SUM(G40:G47)</f>
        <v>64</v>
      </c>
    </row>
    <row r="49" spans="5:7" s="43" customFormat="1">
      <c r="E49" s="43" t="s">
        <v>46</v>
      </c>
      <c r="G49" s="43">
        <f>G48/8</f>
        <v>8</v>
      </c>
    </row>
    <row r="50" spans="5:7">
      <c r="E50" s="2"/>
    </row>
    <row r="51" spans="5:7">
      <c r="E51" s="2"/>
    </row>
    <row r="52" spans="5:7">
      <c r="E52" s="2"/>
    </row>
    <row r="53" spans="5:7">
      <c r="E53" s="2"/>
    </row>
    <row r="54" spans="5:7">
      <c r="E54" s="2"/>
    </row>
    <row r="55" spans="5:7">
      <c r="E55" s="2"/>
    </row>
    <row r="56" spans="5:7">
      <c r="E56" s="2"/>
    </row>
    <row r="57" spans="5:7">
      <c r="E57" s="2"/>
    </row>
    <row r="58" spans="5:7">
      <c r="E58" s="2"/>
    </row>
    <row r="59" spans="5:7">
      <c r="E59" s="2"/>
    </row>
    <row r="60" spans="5:7">
      <c r="E60" s="2"/>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2:J25"/>
  <sheetViews>
    <sheetView workbookViewId="0">
      <selection activeCell="G24" sqref="G24"/>
    </sheetView>
  </sheetViews>
  <sheetFormatPr defaultRowHeight="15"/>
  <cols>
    <col min="5" max="5" width="119.285156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C5" s="22"/>
      <c r="D5" s="47" t="s">
        <v>686</v>
      </c>
    </row>
    <row r="6" spans="1:10">
      <c r="C6" s="22"/>
      <c r="E6" s="23" t="s">
        <v>687</v>
      </c>
      <c r="G6">
        <v>16</v>
      </c>
    </row>
    <row r="7" spans="1:10">
      <c r="C7" s="22"/>
      <c r="E7" s="23" t="s">
        <v>688</v>
      </c>
    </row>
    <row r="8" spans="1:10">
      <c r="C8" s="22"/>
      <c r="E8" s="23" t="s">
        <v>689</v>
      </c>
    </row>
    <row r="9" spans="1:10">
      <c r="C9" s="22"/>
      <c r="E9" s="23" t="s">
        <v>690</v>
      </c>
    </row>
    <row r="10" spans="1:10">
      <c r="C10" s="22"/>
      <c r="E10" s="23" t="s">
        <v>691</v>
      </c>
      <c r="G10">
        <v>0.1</v>
      </c>
    </row>
    <row r="11" spans="1:10">
      <c r="D11" s="22"/>
      <c r="E11" s="23"/>
    </row>
    <row r="12" spans="1:10">
      <c r="D12" s="22"/>
      <c r="E12" s="2"/>
    </row>
    <row r="13" spans="1:10" s="43" customFormat="1">
      <c r="E13" s="43" t="s">
        <v>45</v>
      </c>
      <c r="G13" s="43">
        <f>SUM(G5:G12)</f>
        <v>16.100000000000001</v>
      </c>
    </row>
    <row r="14" spans="1:10" s="43" customFormat="1">
      <c r="E14" s="43" t="s">
        <v>46</v>
      </c>
      <c r="G14" s="43">
        <f>G13/8</f>
        <v>2.0125000000000002</v>
      </c>
    </row>
    <row r="15" spans="1:10">
      <c r="E15" s="2"/>
    </row>
    <row r="16" spans="1:10">
      <c r="E16" s="2"/>
    </row>
    <row r="17" spans="5:5">
      <c r="E17" s="2"/>
    </row>
    <row r="18" spans="5:5">
      <c r="E18" s="2"/>
    </row>
    <row r="19" spans="5:5">
      <c r="E19" s="2"/>
    </row>
    <row r="20" spans="5:5">
      <c r="E20" s="2"/>
    </row>
    <row r="21" spans="5:5">
      <c r="E21" s="2"/>
    </row>
    <row r="22" spans="5:5">
      <c r="E22" s="2"/>
    </row>
    <row r="23" spans="5:5">
      <c r="E23" s="2"/>
    </row>
    <row r="24" spans="5:5">
      <c r="E24" s="2"/>
    </row>
    <row r="25" spans="5:5">
      <c r="E25" s="2"/>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J27"/>
  <sheetViews>
    <sheetView workbookViewId="0">
      <selection activeCell="G13" sqref="G13"/>
    </sheetView>
  </sheetViews>
  <sheetFormatPr defaultRowHeight="15"/>
  <cols>
    <col min="5" max="5" width="119.285156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C5" s="22"/>
      <c r="D5" s="50">
        <v>17</v>
      </c>
      <c r="E5" s="50" t="s">
        <v>692</v>
      </c>
    </row>
    <row r="6" spans="1:10" ht="45">
      <c r="C6" s="22"/>
      <c r="E6" s="23" t="s">
        <v>693</v>
      </c>
    </row>
    <row r="7" spans="1:10">
      <c r="C7" s="22"/>
      <c r="E7" s="51" t="s">
        <v>694</v>
      </c>
      <c r="G7">
        <v>12</v>
      </c>
    </row>
    <row r="8" spans="1:10">
      <c r="C8" s="22"/>
      <c r="E8" s="51" t="s">
        <v>695</v>
      </c>
      <c r="G8">
        <v>12</v>
      </c>
    </row>
    <row r="9" spans="1:10">
      <c r="C9" s="22"/>
      <c r="E9" s="51" t="s">
        <v>696</v>
      </c>
      <c r="G9">
        <v>12</v>
      </c>
    </row>
    <row r="10" spans="1:10" ht="27.75">
      <c r="C10" s="22"/>
      <c r="E10" s="52" t="s">
        <v>697</v>
      </c>
    </row>
    <row r="11" spans="1:10" ht="45">
      <c r="C11" s="22"/>
      <c r="E11" s="23" t="s">
        <v>698</v>
      </c>
      <c r="G11">
        <v>40</v>
      </c>
      <c r="J11" t="s">
        <v>699</v>
      </c>
    </row>
    <row r="12" spans="1:10">
      <c r="C12" s="22"/>
      <c r="E12" s="23" t="s">
        <v>700</v>
      </c>
      <c r="G12">
        <v>16</v>
      </c>
    </row>
    <row r="13" spans="1:10">
      <c r="D13" s="22"/>
      <c r="E13" s="23"/>
    </row>
    <row r="14" spans="1:10">
      <c r="D14" s="22"/>
      <c r="E14" s="2"/>
    </row>
    <row r="15" spans="1:10" s="43" customFormat="1">
      <c r="E15" s="43" t="s">
        <v>45</v>
      </c>
      <c r="G15" s="43">
        <f>SUM(G7:G14)</f>
        <v>92</v>
      </c>
    </row>
    <row r="16" spans="1:10" s="43" customFormat="1">
      <c r="E16" s="43" t="s">
        <v>46</v>
      </c>
      <c r="G16" s="43">
        <f>G15/8</f>
        <v>11.5</v>
      </c>
    </row>
    <row r="17" spans="5:5">
      <c r="E17" s="2"/>
    </row>
    <row r="18" spans="5:5">
      <c r="E18" s="2"/>
    </row>
    <row r="19" spans="5:5">
      <c r="E19" s="2"/>
    </row>
    <row r="20" spans="5:5">
      <c r="E20" s="2"/>
    </row>
    <row r="21" spans="5:5">
      <c r="E21" s="2"/>
    </row>
    <row r="22" spans="5:5">
      <c r="E22" s="2"/>
    </row>
    <row r="23" spans="5:5">
      <c r="E23" s="2"/>
    </row>
    <row r="24" spans="5:5">
      <c r="E24" s="2"/>
    </row>
    <row r="25" spans="5:5">
      <c r="E25" s="2"/>
    </row>
    <row r="26" spans="5:5">
      <c r="E26" s="2"/>
    </row>
    <row r="27" spans="5:5">
      <c r="E27" s="2"/>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2:J99"/>
  <sheetViews>
    <sheetView topLeftCell="A71" workbookViewId="0">
      <selection activeCell="A98" sqref="A98:XFD99"/>
    </sheetView>
  </sheetViews>
  <sheetFormatPr defaultRowHeight="15"/>
  <cols>
    <col min="5" max="5" width="119.28515625" customWidth="1"/>
    <col min="7" max="7" width="15.42578125" customWidth="1"/>
    <col min="8" max="8" width="11.42578125" customWidth="1"/>
    <col min="9" max="9" width="14.7109375" customWidth="1"/>
    <col min="10" max="10" width="29.7109375" bestFit="1" customWidth="1"/>
  </cols>
  <sheetData>
    <row r="2" spans="1:10" ht="15.75">
      <c r="A2" s="6" t="s">
        <v>4</v>
      </c>
      <c r="B2" s="6"/>
      <c r="C2" s="6"/>
      <c r="D2" s="6"/>
      <c r="E2" s="6"/>
    </row>
    <row r="3" spans="1:10">
      <c r="C3" s="4" t="s">
        <v>5</v>
      </c>
      <c r="D3" s="3"/>
      <c r="E3" s="3"/>
      <c r="F3" s="3" t="s">
        <v>6</v>
      </c>
      <c r="G3" s="3" t="s">
        <v>7</v>
      </c>
      <c r="H3" s="3" t="s">
        <v>8</v>
      </c>
      <c r="I3" s="3" t="s">
        <v>9</v>
      </c>
      <c r="J3" s="3" t="s">
        <v>10</v>
      </c>
    </row>
    <row r="4" spans="1:10">
      <c r="C4" s="1" t="s">
        <v>50</v>
      </c>
    </row>
    <row r="5" spans="1:10">
      <c r="C5" s="22"/>
      <c r="D5" s="50" t="s">
        <v>701</v>
      </c>
    </row>
    <row r="6" spans="1:10" ht="30">
      <c r="C6" s="22"/>
      <c r="E6" s="53" t="s">
        <v>702</v>
      </c>
    </row>
    <row r="7" spans="1:10" ht="30">
      <c r="C7" s="22"/>
      <c r="E7" s="23" t="s">
        <v>703</v>
      </c>
    </row>
    <row r="8" spans="1:10">
      <c r="C8" s="22"/>
      <c r="E8" s="23"/>
    </row>
    <row r="9" spans="1:10">
      <c r="C9" s="22"/>
      <c r="E9" s="23" t="s">
        <v>704</v>
      </c>
    </row>
    <row r="10" spans="1:10">
      <c r="C10" s="22"/>
      <c r="E10" s="23"/>
    </row>
    <row r="11" spans="1:10">
      <c r="C11" s="22"/>
      <c r="E11" s="54" t="s">
        <v>705</v>
      </c>
    </row>
    <row r="12" spans="1:10">
      <c r="C12" s="22"/>
      <c r="E12" s="49" t="s">
        <v>706</v>
      </c>
    </row>
    <row r="13" spans="1:10">
      <c r="C13" s="22"/>
      <c r="E13" s="49" t="s">
        <v>707</v>
      </c>
    </row>
    <row r="14" spans="1:10">
      <c r="C14" s="22"/>
      <c r="E14" s="49" t="s">
        <v>708</v>
      </c>
    </row>
    <row r="15" spans="1:10">
      <c r="C15" s="22"/>
      <c r="E15" s="49" t="s">
        <v>709</v>
      </c>
    </row>
    <row r="16" spans="1:10">
      <c r="C16" s="22"/>
      <c r="E16" s="49" t="s">
        <v>710</v>
      </c>
    </row>
    <row r="17" spans="3:5">
      <c r="C17" s="22"/>
      <c r="E17" s="49" t="s">
        <v>711</v>
      </c>
    </row>
    <row r="18" spans="3:5">
      <c r="C18" s="22"/>
      <c r="E18" s="49" t="s">
        <v>712</v>
      </c>
    </row>
    <row r="19" spans="3:5">
      <c r="C19" s="22"/>
      <c r="E19" s="23"/>
    </row>
    <row r="20" spans="3:5">
      <c r="D20" s="1" t="s">
        <v>670</v>
      </c>
      <c r="E20" s="54" t="s">
        <v>713</v>
      </c>
    </row>
    <row r="21" spans="3:5">
      <c r="D21" s="22"/>
      <c r="E21" s="49" t="s">
        <v>714</v>
      </c>
    </row>
    <row r="22" spans="3:5">
      <c r="D22" s="22"/>
      <c r="E22" s="49" t="s">
        <v>715</v>
      </c>
    </row>
    <row r="23" spans="3:5">
      <c r="D23" s="22"/>
      <c r="E23" s="49" t="s">
        <v>716</v>
      </c>
    </row>
    <row r="24" spans="3:5">
      <c r="D24" s="22"/>
      <c r="E24" s="49" t="s">
        <v>717</v>
      </c>
    </row>
    <row r="25" spans="3:5">
      <c r="D25" s="22"/>
      <c r="E25" s="49" t="s">
        <v>718</v>
      </c>
    </row>
    <row r="26" spans="3:5">
      <c r="D26" s="22"/>
      <c r="E26" s="49" t="s">
        <v>719</v>
      </c>
    </row>
    <row r="27" spans="3:5">
      <c r="D27" s="22"/>
      <c r="E27" s="49" t="s">
        <v>720</v>
      </c>
    </row>
    <row r="28" spans="3:5">
      <c r="D28" s="22"/>
      <c r="E28" t="s">
        <v>721</v>
      </c>
    </row>
    <row r="29" spans="3:5">
      <c r="D29" s="22"/>
      <c r="E29" s="2"/>
    </row>
    <row r="30" spans="3:5" ht="60">
      <c r="D30" s="22"/>
      <c r="E30" s="53" t="s">
        <v>722</v>
      </c>
    </row>
    <row r="31" spans="3:5" ht="30">
      <c r="D31" s="22"/>
      <c r="E31" s="53" t="s">
        <v>723</v>
      </c>
    </row>
    <row r="32" spans="3:5" ht="30">
      <c r="D32" s="22"/>
      <c r="E32" s="53" t="s">
        <v>724</v>
      </c>
    </row>
    <row r="33" spans="4:5" ht="30">
      <c r="D33" s="22"/>
      <c r="E33" s="53" t="s">
        <v>725</v>
      </c>
    </row>
    <row r="34" spans="4:5" ht="30">
      <c r="D34" s="22"/>
      <c r="E34" s="53" t="s">
        <v>726</v>
      </c>
    </row>
    <row r="35" spans="4:5" ht="45">
      <c r="D35" s="22"/>
      <c r="E35" s="53" t="s">
        <v>727</v>
      </c>
    </row>
    <row r="36" spans="4:5">
      <c r="D36" s="22"/>
      <c r="E36" s="2"/>
    </row>
    <row r="37" spans="4:5">
      <c r="E37" s="2"/>
    </row>
    <row r="38" spans="4:5">
      <c r="E38" s="2"/>
    </row>
    <row r="39" spans="4:5">
      <c r="E39" s="2"/>
    </row>
    <row r="40" spans="4:5">
      <c r="E40" s="2"/>
    </row>
    <row r="41" spans="4:5">
      <c r="E41" s="2"/>
    </row>
    <row r="42" spans="4:5">
      <c r="E42" s="2"/>
    </row>
    <row r="43" spans="4:5">
      <c r="E43" s="2"/>
    </row>
    <row r="44" spans="4:5">
      <c r="E44" s="2"/>
    </row>
    <row r="45" spans="4:5">
      <c r="E45" s="2"/>
    </row>
    <row r="46" spans="4:5">
      <c r="E46" s="2"/>
    </row>
    <row r="47" spans="4:5">
      <c r="E47" s="2"/>
    </row>
    <row r="48" spans="4:5">
      <c r="E48" s="2"/>
    </row>
    <row r="61" spans="5:5">
      <c r="E61" s="53" t="s">
        <v>728</v>
      </c>
    </row>
    <row r="62" spans="5:5" ht="30">
      <c r="E62" s="53" t="s">
        <v>729</v>
      </c>
    </row>
    <row r="63" spans="5:5">
      <c r="E63" s="53" t="s">
        <v>730</v>
      </c>
    </row>
    <row r="64" spans="5:5">
      <c r="E64" s="53" t="s">
        <v>731</v>
      </c>
    </row>
    <row r="65" spans="5:5">
      <c r="E65" s="53" t="s">
        <v>732</v>
      </c>
    </row>
    <row r="66" spans="5:5" ht="45">
      <c r="E66" s="53" t="s">
        <v>733</v>
      </c>
    </row>
    <row r="67" spans="5:5">
      <c r="E67" s="53" t="s">
        <v>734</v>
      </c>
    </row>
    <row r="68" spans="5:5" ht="30">
      <c r="E68" s="53" t="s">
        <v>735</v>
      </c>
    </row>
    <row r="69" spans="5:5" ht="30">
      <c r="E69" s="53" t="s">
        <v>736</v>
      </c>
    </row>
    <row r="70" spans="5:5">
      <c r="E70" s="53" t="s">
        <v>737</v>
      </c>
    </row>
    <row r="71" spans="5:5">
      <c r="E71" s="53" t="s">
        <v>738</v>
      </c>
    </row>
    <row r="72" spans="5:5">
      <c r="E72" s="53" t="s">
        <v>739</v>
      </c>
    </row>
    <row r="73" spans="5:5">
      <c r="E73" s="53" t="s">
        <v>740</v>
      </c>
    </row>
    <row r="74" spans="5:5">
      <c r="E74" s="53" t="s">
        <v>741</v>
      </c>
    </row>
    <row r="75" spans="5:5">
      <c r="E75" t="s">
        <v>742</v>
      </c>
    </row>
    <row r="76" spans="5:5">
      <c r="E76" s="2"/>
    </row>
    <row r="77" spans="5:5">
      <c r="E77" s="2"/>
    </row>
    <row r="78" spans="5:5">
      <c r="E78" s="2"/>
    </row>
    <row r="79" spans="5:5">
      <c r="E79" s="2"/>
    </row>
    <row r="80" spans="5:5">
      <c r="E80" s="2"/>
    </row>
    <row r="81" spans="5:5">
      <c r="E81" s="2"/>
    </row>
    <row r="82" spans="5:5">
      <c r="E82" s="2"/>
    </row>
    <row r="83" spans="5:5">
      <c r="E83" s="2"/>
    </row>
    <row r="84" spans="5:5">
      <c r="E84" s="2"/>
    </row>
    <row r="85" spans="5:5">
      <c r="E85" s="2"/>
    </row>
    <row r="86" spans="5:5">
      <c r="E86" s="2"/>
    </row>
    <row r="87" spans="5:5">
      <c r="E87" s="2"/>
    </row>
    <row r="88" spans="5:5">
      <c r="E88" s="2"/>
    </row>
    <row r="89" spans="5:5">
      <c r="E89" s="2"/>
    </row>
    <row r="90" spans="5:5">
      <c r="E90" s="2"/>
    </row>
    <row r="98" spans="5:7" s="43" customFormat="1">
      <c r="E98" s="43" t="s">
        <v>45</v>
      </c>
      <c r="G98" s="43">
        <f>SUM(G90:G97)</f>
        <v>0</v>
      </c>
    </row>
    <row r="99" spans="5:7" s="43" customFormat="1">
      <c r="E99" s="43" t="s">
        <v>46</v>
      </c>
      <c r="G99" s="43">
        <f>G98/8</f>
        <v>0</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2:Q315"/>
  <sheetViews>
    <sheetView workbookViewId="0">
      <selection activeCell="G321" sqref="G321"/>
    </sheetView>
  </sheetViews>
  <sheetFormatPr defaultRowHeight="15"/>
  <cols>
    <col min="1" max="2" width="10.7109375" bestFit="1" customWidth="1"/>
    <col min="17" max="17" width="10.7109375" bestFit="1" customWidth="1"/>
  </cols>
  <sheetData>
    <row r="2" spans="1:13">
      <c r="A2" s="57">
        <v>41382</v>
      </c>
    </row>
    <row r="3" spans="1:13">
      <c r="B3" t="s">
        <v>743</v>
      </c>
    </row>
    <row r="4" spans="1:13">
      <c r="C4" s="7" t="s">
        <v>744</v>
      </c>
      <c r="D4" s="7"/>
      <c r="E4" s="7"/>
      <c r="F4" s="7"/>
      <c r="G4" s="7"/>
    </row>
    <row r="6" spans="1:13">
      <c r="C6" s="7" t="s">
        <v>745</v>
      </c>
      <c r="D6" s="7"/>
      <c r="E6" s="7"/>
    </row>
    <row r="8" spans="1:13">
      <c r="C8" s="7" t="s">
        <v>746</v>
      </c>
      <c r="D8" s="7"/>
      <c r="E8" s="7"/>
    </row>
    <row r="10" spans="1:13">
      <c r="C10" s="7" t="s">
        <v>747</v>
      </c>
      <c r="D10" s="7"/>
      <c r="E10" s="7"/>
      <c r="F10" s="7"/>
      <c r="G10" s="7"/>
    </row>
    <row r="12" spans="1:13">
      <c r="C12" s="58" t="s">
        <v>748</v>
      </c>
    </row>
    <row r="14" spans="1:13">
      <c r="C14" s="7" t="s">
        <v>749</v>
      </c>
      <c r="D14" s="7"/>
      <c r="E14" s="7"/>
      <c r="F14" s="7"/>
      <c r="G14" s="7"/>
      <c r="H14" s="7"/>
      <c r="I14" s="7"/>
      <c r="J14" s="7"/>
      <c r="K14" s="7"/>
      <c r="L14" s="7"/>
      <c r="M14" s="7"/>
    </row>
    <row r="17" spans="1:17">
      <c r="A17" s="57">
        <v>41383</v>
      </c>
    </row>
    <row r="18" spans="1:17">
      <c r="C18" s="58" t="s">
        <v>750</v>
      </c>
      <c r="Q18" s="56"/>
    </row>
    <row r="20" spans="1:17">
      <c r="C20" s="58" t="s">
        <v>751</v>
      </c>
      <c r="D20" s="58"/>
      <c r="E20" s="58"/>
      <c r="F20" s="58"/>
      <c r="G20" s="58"/>
      <c r="H20" s="58"/>
    </row>
    <row r="22" spans="1:17">
      <c r="C22" t="s">
        <v>752</v>
      </c>
    </row>
    <row r="24" spans="1:17">
      <c r="C24" s="58" t="s">
        <v>753</v>
      </c>
    </row>
    <row r="29" spans="1:17">
      <c r="C29" s="7" t="s">
        <v>754</v>
      </c>
      <c r="D29" s="7"/>
      <c r="E29" s="7"/>
      <c r="F29" s="7"/>
    </row>
    <row r="31" spans="1:17">
      <c r="C31" t="s">
        <v>755</v>
      </c>
    </row>
    <row r="33" spans="3:8">
      <c r="C33" t="s">
        <v>756</v>
      </c>
    </row>
    <row r="35" spans="3:8">
      <c r="C35" t="s">
        <v>757</v>
      </c>
    </row>
    <row r="37" spans="3:8">
      <c r="C37" t="s">
        <v>758</v>
      </c>
    </row>
    <row r="39" spans="3:8">
      <c r="C39" t="s">
        <v>759</v>
      </c>
    </row>
    <row r="41" spans="3:8">
      <c r="C41" t="s">
        <v>760</v>
      </c>
    </row>
    <row r="42" spans="3:8">
      <c r="C42" t="s">
        <v>761</v>
      </c>
    </row>
    <row r="45" spans="3:8">
      <c r="C45" s="7" t="s">
        <v>762</v>
      </c>
      <c r="D45" s="7"/>
      <c r="E45" s="7"/>
      <c r="F45" s="7"/>
      <c r="G45" s="7"/>
      <c r="H45" s="7"/>
    </row>
    <row r="46" spans="3:8">
      <c r="C46" s="7" t="s">
        <v>763</v>
      </c>
      <c r="D46" s="7"/>
      <c r="E46" s="7"/>
      <c r="F46" s="7"/>
      <c r="G46" s="7"/>
      <c r="H46" s="7"/>
    </row>
    <row r="47" spans="3:8">
      <c r="C47" s="7" t="s">
        <v>764</v>
      </c>
      <c r="D47" s="7"/>
      <c r="E47" s="7"/>
      <c r="F47" s="7"/>
      <c r="G47" s="7"/>
      <c r="H47" s="7"/>
    </row>
    <row r="50" spans="3:5">
      <c r="C50" t="s">
        <v>765</v>
      </c>
    </row>
    <row r="51" spans="3:5">
      <c r="D51" t="s">
        <v>766</v>
      </c>
    </row>
    <row r="52" spans="3:5">
      <c r="E52" t="s">
        <v>767</v>
      </c>
    </row>
    <row r="53" spans="3:5">
      <c r="E53" t="s">
        <v>768</v>
      </c>
    </row>
    <row r="54" spans="3:5">
      <c r="D54" t="s">
        <v>769</v>
      </c>
    </row>
    <row r="55" spans="3:5">
      <c r="E55" t="s">
        <v>770</v>
      </c>
    </row>
    <row r="57" spans="3:5">
      <c r="E57" t="s">
        <v>771</v>
      </c>
    </row>
    <row r="59" spans="3:5">
      <c r="D59" t="s">
        <v>772</v>
      </c>
    </row>
    <row r="60" spans="3:5">
      <c r="E60" t="s">
        <v>773</v>
      </c>
    </row>
    <row r="62" spans="3:5">
      <c r="E62" t="s">
        <v>774</v>
      </c>
    </row>
    <row r="66" spans="3:4">
      <c r="C66" t="s">
        <v>775</v>
      </c>
    </row>
    <row r="67" spans="3:4">
      <c r="D67" t="s">
        <v>776</v>
      </c>
    </row>
    <row r="102" spans="2:2">
      <c r="B102" t="s">
        <v>777</v>
      </c>
    </row>
    <row r="161" spans="2:10">
      <c r="B161" t="s">
        <v>778</v>
      </c>
    </row>
    <row r="162" spans="2:10">
      <c r="C162" t="s">
        <v>779</v>
      </c>
    </row>
    <row r="164" spans="2:10">
      <c r="C164" t="s">
        <v>780</v>
      </c>
    </row>
    <row r="165" spans="2:10">
      <c r="C165" t="s">
        <v>781</v>
      </c>
    </row>
    <row r="166" spans="2:10">
      <c r="C166" t="s">
        <v>782</v>
      </c>
    </row>
    <row r="167" spans="2:10">
      <c r="C167" t="s">
        <v>360</v>
      </c>
    </row>
    <row r="168" spans="2:10">
      <c r="C168" t="s">
        <v>783</v>
      </c>
    </row>
    <row r="170" spans="2:10">
      <c r="B170" t="s">
        <v>784</v>
      </c>
    </row>
    <row r="173" spans="2:10">
      <c r="B173" t="s">
        <v>785</v>
      </c>
    </row>
    <row r="175" spans="2:10">
      <c r="E175" t="s">
        <v>786</v>
      </c>
      <c r="J175" t="s">
        <v>787</v>
      </c>
    </row>
    <row r="177" spans="2:3">
      <c r="B177" t="s">
        <v>788</v>
      </c>
      <c r="C177" t="s">
        <v>789</v>
      </c>
    </row>
    <row r="180" spans="2:3">
      <c r="B180" t="s">
        <v>790</v>
      </c>
    </row>
    <row r="183" spans="2:3">
      <c r="B183" t="s">
        <v>791</v>
      </c>
    </row>
    <row r="185" spans="2:3">
      <c r="C185" t="s">
        <v>792</v>
      </c>
    </row>
    <row r="186" spans="2:3">
      <c r="C186" t="s">
        <v>793</v>
      </c>
    </row>
    <row r="187" spans="2:3">
      <c r="C187" t="s">
        <v>794</v>
      </c>
    </row>
    <row r="188" spans="2:3">
      <c r="C188" t="s">
        <v>795</v>
      </c>
    </row>
    <row r="189" spans="2:3">
      <c r="C189" t="s">
        <v>796</v>
      </c>
    </row>
    <row r="225" spans="2:8">
      <c r="B225" t="s">
        <v>797</v>
      </c>
    </row>
    <row r="228" spans="2:8">
      <c r="B228" t="s">
        <v>798</v>
      </c>
    </row>
    <row r="230" spans="2:8">
      <c r="B230" t="s">
        <v>799</v>
      </c>
    </row>
    <row r="232" spans="2:8">
      <c r="B232" s="58" t="s">
        <v>800</v>
      </c>
      <c r="C232" s="58"/>
      <c r="D232" s="58"/>
      <c r="E232" s="58"/>
      <c r="F232" s="58"/>
      <c r="G232" s="58"/>
      <c r="H232" s="58"/>
    </row>
    <row r="234" spans="2:8">
      <c r="B234" t="s">
        <v>801</v>
      </c>
    </row>
    <row r="236" spans="2:8">
      <c r="B236" s="58" t="s">
        <v>802</v>
      </c>
    </row>
    <row r="238" spans="2:8">
      <c r="B238" t="s">
        <v>803</v>
      </c>
    </row>
    <row r="245" spans="2:2">
      <c r="B245" t="s">
        <v>804</v>
      </c>
    </row>
    <row r="247" spans="2:2">
      <c r="B247" t="s">
        <v>805</v>
      </c>
    </row>
    <row r="249" spans="2:2">
      <c r="B249" t="s">
        <v>806</v>
      </c>
    </row>
    <row r="251" spans="2:2">
      <c r="B251" t="s">
        <v>124</v>
      </c>
    </row>
    <row r="253" spans="2:2">
      <c r="B253" t="s">
        <v>125</v>
      </c>
    </row>
    <row r="255" spans="2:2">
      <c r="B255" t="s">
        <v>807</v>
      </c>
    </row>
    <row r="257" spans="2:3">
      <c r="B257" t="s">
        <v>808</v>
      </c>
    </row>
    <row r="258" spans="2:3">
      <c r="C258" t="s">
        <v>809</v>
      </c>
    </row>
    <row r="260" spans="2:3">
      <c r="B260" t="s">
        <v>810</v>
      </c>
    </row>
    <row r="287" spans="2:3">
      <c r="B287" t="s">
        <v>811</v>
      </c>
    </row>
    <row r="288" spans="2:3">
      <c r="C288" t="s">
        <v>812</v>
      </c>
    </row>
    <row r="290" spans="2:4">
      <c r="B290" t="s">
        <v>813</v>
      </c>
    </row>
    <row r="292" spans="2:4">
      <c r="B292" t="s">
        <v>814</v>
      </c>
    </row>
    <row r="293" spans="2:4">
      <c r="C293" t="s">
        <v>815</v>
      </c>
    </row>
    <row r="295" spans="2:4">
      <c r="C295" t="s">
        <v>816</v>
      </c>
    </row>
    <row r="299" spans="2:4">
      <c r="B299" t="s">
        <v>817</v>
      </c>
    </row>
    <row r="300" spans="2:4">
      <c r="D300" t="s">
        <v>818</v>
      </c>
    </row>
    <row r="302" spans="2:4">
      <c r="B302" t="s">
        <v>819</v>
      </c>
    </row>
    <row r="303" spans="2:4">
      <c r="C303" t="s">
        <v>820</v>
      </c>
    </row>
    <row r="305" spans="2:4">
      <c r="C305" t="s">
        <v>821</v>
      </c>
    </row>
    <row r="307" spans="2:4">
      <c r="C307" t="s">
        <v>822</v>
      </c>
    </row>
    <row r="308" spans="2:4">
      <c r="D308" t="s">
        <v>823</v>
      </c>
    </row>
    <row r="313" spans="2:4">
      <c r="B313" t="s">
        <v>824</v>
      </c>
    </row>
    <row r="314" spans="2:4">
      <c r="C314" t="s">
        <v>825</v>
      </c>
    </row>
    <row r="315" spans="2:4">
      <c r="C315" t="s">
        <v>826</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L35"/>
  <sheetViews>
    <sheetView topLeftCell="A19" workbookViewId="0">
      <selection activeCell="E14" sqref="E14"/>
    </sheetView>
  </sheetViews>
  <sheetFormatPr defaultRowHeight="15"/>
  <cols>
    <col min="5" max="5" width="119.28515625" customWidth="1"/>
    <col min="7" max="7" width="19.7109375" customWidth="1"/>
    <col min="8" max="8" width="16.7109375" customWidth="1"/>
    <col min="9" max="9" width="11.85546875" customWidth="1"/>
    <col min="10" max="11" width="16.140625" customWidth="1"/>
    <col min="12" max="12" width="32.85546875" style="5" customWidth="1"/>
  </cols>
  <sheetData>
    <row r="2" spans="1:12" ht="15.75">
      <c r="A2" s="6" t="s">
        <v>4</v>
      </c>
      <c r="B2" s="6"/>
      <c r="C2" s="6"/>
      <c r="D2" s="6"/>
      <c r="E2" s="6"/>
    </row>
    <row r="3" spans="1:12">
      <c r="C3" s="4" t="s">
        <v>5</v>
      </c>
      <c r="D3" s="3"/>
      <c r="E3" s="3"/>
      <c r="F3" s="3" t="s">
        <v>6</v>
      </c>
      <c r="G3" s="3" t="s">
        <v>7</v>
      </c>
      <c r="H3" s="3" t="s">
        <v>47</v>
      </c>
      <c r="I3" s="3" t="s">
        <v>8</v>
      </c>
      <c r="J3" s="3" t="s">
        <v>9</v>
      </c>
      <c r="K3" s="3" t="s">
        <v>48</v>
      </c>
      <c r="L3" s="10" t="s">
        <v>49</v>
      </c>
    </row>
    <row r="4" spans="1:12">
      <c r="C4" s="1" t="s">
        <v>50</v>
      </c>
    </row>
    <row r="5" spans="1:12">
      <c r="D5" s="1" t="s">
        <v>51</v>
      </c>
    </row>
    <row r="6" spans="1:12">
      <c r="E6" s="12" t="s">
        <v>52</v>
      </c>
      <c r="F6" t="s">
        <v>20</v>
      </c>
      <c r="G6">
        <v>1</v>
      </c>
      <c r="J6" s="7" t="s">
        <v>22</v>
      </c>
      <c r="K6" s="7"/>
    </row>
    <row r="7" spans="1:12">
      <c r="E7" s="21" t="s">
        <v>53</v>
      </c>
      <c r="F7" t="s">
        <v>20</v>
      </c>
      <c r="G7">
        <v>8</v>
      </c>
      <c r="J7" s="8" t="s">
        <v>54</v>
      </c>
      <c r="K7" s="8"/>
    </row>
    <row r="8" spans="1:12">
      <c r="E8" s="12" t="s">
        <v>55</v>
      </c>
      <c r="F8" t="s">
        <v>20</v>
      </c>
      <c r="G8">
        <v>0.5</v>
      </c>
      <c r="J8" s="7" t="s">
        <v>22</v>
      </c>
      <c r="K8" s="7"/>
    </row>
    <row r="9" spans="1:12" ht="31.5" customHeight="1">
      <c r="E9" s="63" t="s">
        <v>56</v>
      </c>
      <c r="F9" t="s">
        <v>20</v>
      </c>
      <c r="G9">
        <v>8</v>
      </c>
      <c r="J9" s="11" t="s">
        <v>57</v>
      </c>
      <c r="K9" s="15" t="s">
        <v>22</v>
      </c>
      <c r="L9" s="15" t="s">
        <v>58</v>
      </c>
    </row>
    <row r="10" spans="1:12" ht="45">
      <c r="E10" s="12" t="s">
        <v>59</v>
      </c>
      <c r="F10" t="s">
        <v>20</v>
      </c>
      <c r="G10">
        <v>8</v>
      </c>
      <c r="J10" s="11" t="s">
        <v>57</v>
      </c>
      <c r="K10" s="15" t="s">
        <v>22</v>
      </c>
      <c r="L10" s="15" t="s">
        <v>58</v>
      </c>
    </row>
    <row r="11" spans="1:12">
      <c r="E11" s="12" t="s">
        <v>60</v>
      </c>
      <c r="F11" t="s">
        <v>20</v>
      </c>
      <c r="G11">
        <v>0.1</v>
      </c>
      <c r="J11" s="7" t="s">
        <v>22</v>
      </c>
      <c r="K11" s="7"/>
    </row>
    <row r="12" spans="1:12">
      <c r="D12" s="1" t="s">
        <v>61</v>
      </c>
    </row>
    <row r="13" spans="1:12">
      <c r="D13" s="1" t="s">
        <v>62</v>
      </c>
    </row>
    <row r="14" spans="1:12" ht="33.75" customHeight="1">
      <c r="E14" s="13" t="s">
        <v>63</v>
      </c>
      <c r="F14" t="s">
        <v>64</v>
      </c>
      <c r="H14">
        <v>16</v>
      </c>
      <c r="J14" s="7" t="s">
        <v>22</v>
      </c>
      <c r="K14" s="7"/>
    </row>
    <row r="15" spans="1:12" ht="45.75" customHeight="1">
      <c r="E15" s="14" t="s">
        <v>65</v>
      </c>
      <c r="F15" t="s">
        <v>20</v>
      </c>
      <c r="G15">
        <v>8</v>
      </c>
      <c r="J15" s="7" t="s">
        <v>22</v>
      </c>
      <c r="K15" s="7"/>
    </row>
    <row r="16" spans="1:12" ht="18.75">
      <c r="E16" s="20" t="s">
        <v>66</v>
      </c>
      <c r="F16" s="19"/>
      <c r="G16" s="19">
        <f>SUM(G6:G15)</f>
        <v>33.6</v>
      </c>
    </row>
    <row r="17" spans="4:12" ht="18.75">
      <c r="E17" s="20" t="s">
        <v>67</v>
      </c>
      <c r="F17" s="19"/>
      <c r="G17" s="19">
        <f>G16/8</f>
        <v>4.2</v>
      </c>
    </row>
    <row r="18" spans="4:12">
      <c r="E18" s="2"/>
    </row>
    <row r="19" spans="4:12">
      <c r="D19" s="1" t="s">
        <v>68</v>
      </c>
    </row>
    <row r="20" spans="4:12" ht="18" customHeight="1">
      <c r="E20" s="15" t="s">
        <v>69</v>
      </c>
      <c r="F20" t="s">
        <v>20</v>
      </c>
      <c r="G20">
        <v>4</v>
      </c>
      <c r="J20" s="7" t="s">
        <v>22</v>
      </c>
      <c r="K20" s="7"/>
      <c r="L20" s="5" t="s">
        <v>70</v>
      </c>
    </row>
    <row r="21" spans="4:12" ht="14.25" customHeight="1">
      <c r="E21" s="7" t="s">
        <v>71</v>
      </c>
      <c r="F21" t="s">
        <v>20</v>
      </c>
      <c r="G21">
        <v>1</v>
      </c>
      <c r="J21" s="7" t="s">
        <v>22</v>
      </c>
      <c r="K21" s="7"/>
    </row>
    <row r="22" spans="4:12" ht="23.25" customHeight="1">
      <c r="E22" s="7" t="s">
        <v>72</v>
      </c>
      <c r="F22" t="s">
        <v>20</v>
      </c>
      <c r="G22">
        <v>4</v>
      </c>
      <c r="J22" s="16" t="s">
        <v>22</v>
      </c>
      <c r="K22" s="16"/>
      <c r="L22" s="5" t="s">
        <v>73</v>
      </c>
    </row>
    <row r="23" spans="4:12">
      <c r="E23" s="7" t="s">
        <v>74</v>
      </c>
      <c r="F23" t="s">
        <v>20</v>
      </c>
      <c r="G23">
        <v>0.1</v>
      </c>
      <c r="J23" s="7" t="s">
        <v>22</v>
      </c>
      <c r="K23" s="7"/>
    </row>
    <row r="24" spans="4:12">
      <c r="E24" s="7" t="s">
        <v>75</v>
      </c>
      <c r="F24" t="s">
        <v>20</v>
      </c>
      <c r="G24">
        <v>1</v>
      </c>
      <c r="J24" s="7" t="s">
        <v>22</v>
      </c>
      <c r="K24" s="7"/>
    </row>
    <row r="25" spans="4:12">
      <c r="E25" s="7" t="s">
        <v>76</v>
      </c>
      <c r="F25" t="s">
        <v>20</v>
      </c>
      <c r="G25">
        <v>0.1</v>
      </c>
      <c r="J25" s="7" t="s">
        <v>22</v>
      </c>
      <c r="K25" s="7"/>
    </row>
    <row r="26" spans="4:12" ht="45">
      <c r="E26" s="17" t="s">
        <v>77</v>
      </c>
      <c r="F26" t="s">
        <v>20</v>
      </c>
      <c r="G26">
        <v>4</v>
      </c>
      <c r="J26" s="7" t="s">
        <v>22</v>
      </c>
      <c r="K26" s="7"/>
      <c r="L26" s="5" t="s">
        <v>78</v>
      </c>
    </row>
    <row r="27" spans="4:12" ht="30">
      <c r="E27" s="17" t="s">
        <v>79</v>
      </c>
      <c r="F27" t="s">
        <v>20</v>
      </c>
      <c r="G27">
        <v>0.1</v>
      </c>
      <c r="J27" s="7" t="s">
        <v>22</v>
      </c>
      <c r="K27" s="7"/>
    </row>
    <row r="28" spans="4:12" ht="71.25" customHeight="1">
      <c r="E28" s="17" t="s">
        <v>80</v>
      </c>
      <c r="F28" t="s">
        <v>20</v>
      </c>
      <c r="G28">
        <v>8</v>
      </c>
      <c r="J28" s="9" t="s">
        <v>81</v>
      </c>
      <c r="K28" s="7" t="s">
        <v>22</v>
      </c>
    </row>
    <row r="29" spans="4:12" ht="45">
      <c r="E29" s="17" t="s">
        <v>82</v>
      </c>
      <c r="F29" t="s">
        <v>20</v>
      </c>
      <c r="G29">
        <v>3</v>
      </c>
      <c r="J29" s="7" t="s">
        <v>22</v>
      </c>
      <c r="K29" s="7"/>
    </row>
    <row r="30" spans="4:12" ht="18.75">
      <c r="E30" s="20" t="s">
        <v>66</v>
      </c>
      <c r="F30" s="19"/>
      <c r="G30" s="19">
        <f>SUM(G20:G29)</f>
        <v>25.299999999999997</v>
      </c>
    </row>
    <row r="31" spans="4:12" ht="18.75">
      <c r="E31" s="20" t="s">
        <v>67</v>
      </c>
      <c r="F31" s="19"/>
      <c r="G31" s="19">
        <f>G30/8</f>
        <v>3.1624999999999996</v>
      </c>
    </row>
    <row r="32" spans="4:12">
      <c r="E32" s="2"/>
    </row>
    <row r="33" spans="5:8" ht="18.75">
      <c r="E33" s="18" t="s">
        <v>83</v>
      </c>
      <c r="G33" s="19">
        <f>G16+G30</f>
        <v>58.9</v>
      </c>
      <c r="H33" s="19">
        <v>16</v>
      </c>
    </row>
    <row r="34" spans="5:8" ht="18.75">
      <c r="E34" s="18" t="s">
        <v>84</v>
      </c>
      <c r="G34" s="19">
        <f>G33/8</f>
        <v>7.3624999999999998</v>
      </c>
      <c r="H34" s="19">
        <f>H33/8</f>
        <v>2</v>
      </c>
    </row>
    <row r="35" spans="5:8">
      <c r="E35" s="2"/>
    </row>
  </sheetData>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B3"/>
  <sheetViews>
    <sheetView workbookViewId="0">
      <selection activeCell="B36" sqref="B36"/>
    </sheetView>
  </sheetViews>
  <sheetFormatPr defaultRowHeight="15"/>
  <sheetData>
    <row r="3" spans="2:2">
      <c r="B3" t="s">
        <v>827</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K41"/>
  <sheetViews>
    <sheetView topLeftCell="D7" workbookViewId="0">
      <selection activeCell="E15" sqref="E15"/>
    </sheetView>
  </sheetViews>
  <sheetFormatPr defaultRowHeight="15"/>
  <cols>
    <col min="5" max="5" width="119.28515625" customWidth="1"/>
    <col min="7" max="7" width="15.42578125" customWidth="1"/>
    <col min="8" max="8" width="11.42578125" customWidth="1"/>
    <col min="9" max="10" width="14.7109375" customWidth="1"/>
    <col min="11" max="11" width="29.7109375" style="59" bestFit="1" customWidth="1"/>
  </cols>
  <sheetData>
    <row r="2" spans="1:11" ht="15.75">
      <c r="A2" s="6" t="s">
        <v>4</v>
      </c>
      <c r="B2" s="6"/>
      <c r="C2" s="6"/>
      <c r="D2" s="6"/>
      <c r="E2" s="6"/>
    </row>
    <row r="3" spans="1:11">
      <c r="C3" s="4" t="s">
        <v>5</v>
      </c>
      <c r="D3" s="3"/>
      <c r="E3" s="3"/>
      <c r="F3" s="3" t="s">
        <v>6</v>
      </c>
      <c r="G3" s="3" t="s">
        <v>85</v>
      </c>
      <c r="H3" s="3" t="s">
        <v>8</v>
      </c>
      <c r="I3" s="3" t="s">
        <v>9</v>
      </c>
      <c r="J3" s="3" t="s">
        <v>48</v>
      </c>
      <c r="K3" s="60" t="s">
        <v>10</v>
      </c>
    </row>
    <row r="4" spans="1:11">
      <c r="C4" s="1" t="s">
        <v>50</v>
      </c>
    </row>
    <row r="5" spans="1:11">
      <c r="D5" s="1" t="s">
        <v>86</v>
      </c>
    </row>
    <row r="6" spans="1:11" ht="60">
      <c r="D6" s="22"/>
      <c r="E6" s="17" t="s">
        <v>87</v>
      </c>
      <c r="F6" t="s">
        <v>20</v>
      </c>
      <c r="G6">
        <v>0.5</v>
      </c>
      <c r="I6" s="7" t="s">
        <v>22</v>
      </c>
      <c r="J6" s="7"/>
    </row>
    <row r="7" spans="1:11">
      <c r="D7" s="22"/>
      <c r="E7" s="17" t="s">
        <v>88</v>
      </c>
      <c r="F7" t="s">
        <v>20</v>
      </c>
      <c r="I7" s="7" t="s">
        <v>22</v>
      </c>
      <c r="J7" s="7"/>
    </row>
    <row r="8" spans="1:11">
      <c r="D8" s="22"/>
      <c r="E8" s="17" t="s">
        <v>89</v>
      </c>
      <c r="F8" t="s">
        <v>20</v>
      </c>
      <c r="I8" s="7" t="s">
        <v>22</v>
      </c>
      <c r="J8" s="7"/>
    </row>
    <row r="9" spans="1:11">
      <c r="D9" s="22"/>
      <c r="E9" s="17" t="s">
        <v>90</v>
      </c>
      <c r="F9" t="s">
        <v>20</v>
      </c>
      <c r="G9">
        <v>0.1</v>
      </c>
      <c r="I9" s="9" t="s">
        <v>81</v>
      </c>
      <c r="J9" s="7" t="s">
        <v>22</v>
      </c>
    </row>
    <row r="10" spans="1:11" ht="60">
      <c r="D10" s="22"/>
      <c r="E10" s="55" t="s">
        <v>91</v>
      </c>
      <c r="G10" t="s">
        <v>92</v>
      </c>
      <c r="I10" s="42" t="s">
        <v>81</v>
      </c>
      <c r="J10" s="42"/>
      <c r="K10" s="59" t="s">
        <v>93</v>
      </c>
    </row>
    <row r="11" spans="1:11" ht="120">
      <c r="D11" s="22"/>
      <c r="E11" s="17" t="s">
        <v>94</v>
      </c>
      <c r="F11" t="s">
        <v>20</v>
      </c>
      <c r="G11">
        <v>0.5</v>
      </c>
      <c r="I11" s="9" t="s">
        <v>81</v>
      </c>
      <c r="J11" s="7" t="s">
        <v>22</v>
      </c>
      <c r="K11" s="59" t="s">
        <v>95</v>
      </c>
    </row>
    <row r="12" spans="1:11" ht="75">
      <c r="D12" s="22"/>
      <c r="E12" s="17" t="s">
        <v>96</v>
      </c>
      <c r="F12" t="s">
        <v>20</v>
      </c>
      <c r="G12">
        <v>1</v>
      </c>
      <c r="I12" s="9" t="s">
        <v>81</v>
      </c>
      <c r="J12" s="7" t="s">
        <v>22</v>
      </c>
    </row>
    <row r="13" spans="1:11" ht="60">
      <c r="D13" s="22"/>
      <c r="E13" s="17" t="s">
        <v>97</v>
      </c>
      <c r="F13" t="s">
        <v>20</v>
      </c>
      <c r="G13">
        <v>0.4</v>
      </c>
      <c r="I13" s="9" t="s">
        <v>81</v>
      </c>
      <c r="J13" s="7" t="s">
        <v>22</v>
      </c>
      <c r="K13" s="59" t="s">
        <v>98</v>
      </c>
    </row>
    <row r="14" spans="1:11" ht="30">
      <c r="D14" s="22"/>
      <c r="E14" s="17" t="s">
        <v>99</v>
      </c>
      <c r="F14" t="s">
        <v>20</v>
      </c>
      <c r="G14">
        <v>0.4</v>
      </c>
      <c r="I14" s="9" t="s">
        <v>81</v>
      </c>
      <c r="J14" s="7" t="s">
        <v>22</v>
      </c>
      <c r="K14" s="59" t="s">
        <v>100</v>
      </c>
    </row>
    <row r="15" spans="1:11" ht="75">
      <c r="E15" s="17" t="s">
        <v>101</v>
      </c>
      <c r="F15" t="s">
        <v>20</v>
      </c>
      <c r="G15">
        <v>0.2</v>
      </c>
      <c r="I15" s="9" t="s">
        <v>81</v>
      </c>
      <c r="J15" s="7" t="s">
        <v>22</v>
      </c>
      <c r="K15" s="59" t="s">
        <v>102</v>
      </c>
    </row>
    <row r="16" spans="1:11" ht="14.25" customHeight="1">
      <c r="E16" s="17" t="s">
        <v>103</v>
      </c>
      <c r="F16" t="s">
        <v>20</v>
      </c>
      <c r="G16">
        <v>0.1</v>
      </c>
      <c r="I16" s="9" t="s">
        <v>81</v>
      </c>
      <c r="J16" s="7" t="s">
        <v>22</v>
      </c>
      <c r="K16" s="59" t="s">
        <v>104</v>
      </c>
    </row>
    <row r="17" spans="5:11">
      <c r="E17" s="17" t="s">
        <v>105</v>
      </c>
      <c r="F17" t="s">
        <v>20</v>
      </c>
      <c r="I17" s="9" t="s">
        <v>81</v>
      </c>
      <c r="J17" s="7" t="s">
        <v>22</v>
      </c>
      <c r="K17" s="59" t="s">
        <v>106</v>
      </c>
    </row>
    <row r="18" spans="5:11" ht="30">
      <c r="E18" s="24" t="s">
        <v>107</v>
      </c>
      <c r="F18" t="s">
        <v>20</v>
      </c>
      <c r="I18" s="9" t="s">
        <v>81</v>
      </c>
      <c r="J18" s="7" t="s">
        <v>22</v>
      </c>
    </row>
    <row r="19" spans="5:11">
      <c r="E19" s="24" t="s">
        <v>108</v>
      </c>
      <c r="F19" t="s">
        <v>20</v>
      </c>
      <c r="I19" s="9" t="s">
        <v>81</v>
      </c>
      <c r="J19" s="7" t="s">
        <v>22</v>
      </c>
    </row>
    <row r="20" spans="5:11">
      <c r="E20" s="24" t="s">
        <v>109</v>
      </c>
      <c r="F20" t="s">
        <v>20</v>
      </c>
      <c r="I20" s="9" t="s">
        <v>81</v>
      </c>
      <c r="J20" s="7" t="s">
        <v>22</v>
      </c>
    </row>
    <row r="21" spans="5:11" ht="30">
      <c r="E21" s="24" t="s">
        <v>110</v>
      </c>
      <c r="F21" t="s">
        <v>20</v>
      </c>
      <c r="I21" s="9" t="s">
        <v>81</v>
      </c>
      <c r="J21" s="7" t="s">
        <v>22</v>
      </c>
    </row>
    <row r="22" spans="5:11">
      <c r="E22" s="17" t="s">
        <v>111</v>
      </c>
      <c r="F22" t="s">
        <v>20</v>
      </c>
      <c r="G22">
        <v>0.25</v>
      </c>
      <c r="I22" s="9" t="s">
        <v>81</v>
      </c>
      <c r="J22" s="7" t="s">
        <v>22</v>
      </c>
    </row>
    <row r="23" spans="5:11" ht="41.25" customHeight="1">
      <c r="E23" s="24" t="s">
        <v>112</v>
      </c>
      <c r="F23" t="s">
        <v>20</v>
      </c>
      <c r="I23" s="9" t="s">
        <v>81</v>
      </c>
      <c r="J23" s="7" t="s">
        <v>22</v>
      </c>
    </row>
    <row r="24" spans="5:11">
      <c r="E24" s="24" t="s">
        <v>113</v>
      </c>
      <c r="F24" t="s">
        <v>20</v>
      </c>
      <c r="I24" s="9" t="s">
        <v>81</v>
      </c>
      <c r="J24" s="7" t="s">
        <v>22</v>
      </c>
    </row>
    <row r="25" spans="5:11" ht="75">
      <c r="E25" s="17" t="s">
        <v>114</v>
      </c>
      <c r="F25" t="s">
        <v>20</v>
      </c>
      <c r="G25">
        <v>0.25</v>
      </c>
      <c r="I25" s="9" t="s">
        <v>81</v>
      </c>
      <c r="J25" s="7" t="s">
        <v>22</v>
      </c>
      <c r="K25" s="59" t="s">
        <v>115</v>
      </c>
    </row>
    <row r="26" spans="5:11">
      <c r="E26" s="17" t="s">
        <v>116</v>
      </c>
      <c r="F26" t="s">
        <v>20</v>
      </c>
      <c r="G26">
        <v>0.1</v>
      </c>
      <c r="I26" s="9" t="s">
        <v>81</v>
      </c>
      <c r="J26" s="7" t="s">
        <v>22</v>
      </c>
    </row>
    <row r="27" spans="5:11" ht="45">
      <c r="E27" s="17" t="s">
        <v>117</v>
      </c>
      <c r="F27" t="s">
        <v>20</v>
      </c>
      <c r="G27">
        <v>0.3</v>
      </c>
      <c r="I27" s="9" t="s">
        <v>81</v>
      </c>
      <c r="J27" s="7" t="s">
        <v>22</v>
      </c>
    </row>
    <row r="28" spans="5:11" ht="18.75">
      <c r="E28" s="2"/>
      <c r="F28" s="19"/>
      <c r="G28" s="19"/>
      <c r="K28" s="61"/>
    </row>
    <row r="29" spans="5:11" s="7" customFormat="1" ht="18.75">
      <c r="E29" s="25" t="s">
        <v>46</v>
      </c>
      <c r="F29" s="26"/>
      <c r="G29" s="7">
        <f>SUM(G6:G28)</f>
        <v>4.1000000000000005</v>
      </c>
      <c r="K29" s="62"/>
    </row>
    <row r="30" spans="5:11">
      <c r="E30" s="2"/>
    </row>
    <row r="31" spans="5:11">
      <c r="E31" s="2"/>
    </row>
    <row r="32" spans="5:11">
      <c r="E32" s="2"/>
    </row>
    <row r="33" spans="5:5">
      <c r="E33" s="2"/>
    </row>
    <row r="34" spans="5:5">
      <c r="E34" s="2"/>
    </row>
    <row r="35" spans="5:5">
      <c r="E35" s="2"/>
    </row>
    <row r="36" spans="5:5">
      <c r="E36" s="2"/>
    </row>
    <row r="37" spans="5:5">
      <c r="E37" s="2"/>
    </row>
    <row r="38" spans="5:5">
      <c r="E38" s="2"/>
    </row>
    <row r="39" spans="5:5">
      <c r="E39" s="2"/>
    </row>
    <row r="40" spans="5:5">
      <c r="E40" s="2"/>
    </row>
    <row r="41" spans="5:5">
      <c r="E41" s="2"/>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K37"/>
  <sheetViews>
    <sheetView workbookViewId="0">
      <selection activeCell="E34" sqref="E34"/>
    </sheetView>
  </sheetViews>
  <sheetFormatPr defaultRowHeight="15"/>
  <cols>
    <col min="5" max="5" width="108.42578125" customWidth="1"/>
    <col min="7" max="7" width="15.42578125" customWidth="1"/>
    <col min="8" max="8" width="11.42578125" customWidth="1"/>
    <col min="9" max="9" width="14.7109375" customWidth="1"/>
    <col min="10" max="10" width="29.7109375" bestFit="1" customWidth="1"/>
  </cols>
  <sheetData>
    <row r="2" spans="1:11" ht="15.75">
      <c r="A2" s="6" t="s">
        <v>4</v>
      </c>
      <c r="B2" s="6"/>
      <c r="C2" s="6"/>
      <c r="D2" s="6"/>
      <c r="E2" s="6"/>
    </row>
    <row r="3" spans="1:11">
      <c r="C3" s="4" t="s">
        <v>5</v>
      </c>
      <c r="D3" s="3"/>
      <c r="E3" s="3"/>
      <c r="F3" s="3" t="s">
        <v>6</v>
      </c>
      <c r="G3" s="3" t="s">
        <v>7</v>
      </c>
      <c r="H3" s="3" t="s">
        <v>8</v>
      </c>
      <c r="I3" s="3" t="s">
        <v>118</v>
      </c>
      <c r="J3" s="3" t="s">
        <v>10</v>
      </c>
    </row>
    <row r="4" spans="1:11">
      <c r="C4" s="1" t="s">
        <v>50</v>
      </c>
      <c r="K4">
        <f>1000</f>
        <v>1000</v>
      </c>
    </row>
    <row r="5" spans="1:11">
      <c r="D5" s="1" t="s">
        <v>119</v>
      </c>
    </row>
    <row r="6" spans="1:11">
      <c r="D6" s="22"/>
      <c r="E6" s="48" t="s">
        <v>120</v>
      </c>
    </row>
    <row r="7" spans="1:11">
      <c r="D7" s="22"/>
      <c r="E7" s="59" t="s">
        <v>121</v>
      </c>
    </row>
    <row r="8" spans="1:11">
      <c r="D8" s="22"/>
      <c r="E8" s="59"/>
    </row>
    <row r="9" spans="1:11">
      <c r="D9" s="22"/>
      <c r="E9" s="59" t="s">
        <v>122</v>
      </c>
    </row>
    <row r="10" spans="1:11">
      <c r="D10" s="22"/>
      <c r="E10" s="59"/>
    </row>
    <row r="11" spans="1:11">
      <c r="D11" s="22"/>
      <c r="E11" s="59" t="s">
        <v>123</v>
      </c>
    </row>
    <row r="12" spans="1:11">
      <c r="D12" s="22"/>
      <c r="E12" s="59"/>
    </row>
    <row r="13" spans="1:11">
      <c r="D13" s="22"/>
      <c r="E13" s="59" t="s">
        <v>124</v>
      </c>
    </row>
    <row r="14" spans="1:11">
      <c r="D14" s="22"/>
      <c r="E14" s="59"/>
    </row>
    <row r="15" spans="1:11">
      <c r="D15" s="22"/>
      <c r="E15" s="59" t="s">
        <v>125</v>
      </c>
    </row>
    <row r="16" spans="1:11">
      <c r="D16" s="22"/>
      <c r="E16" s="59"/>
    </row>
    <row r="17" spans="4:10">
      <c r="D17" s="22"/>
      <c r="E17" s="59" t="s">
        <v>126</v>
      </c>
    </row>
    <row r="18" spans="4:10">
      <c r="D18" s="22"/>
      <c r="E18" s="59"/>
    </row>
    <row r="19" spans="4:10" ht="30">
      <c r="D19" s="22"/>
      <c r="E19" s="59" t="s">
        <v>127</v>
      </c>
    </row>
    <row r="20" spans="4:10">
      <c r="D20" s="22"/>
      <c r="E20" s="59"/>
    </row>
    <row r="21" spans="4:10">
      <c r="D21" s="22"/>
      <c r="E21" s="59" t="s">
        <v>128</v>
      </c>
    </row>
    <row r="22" spans="4:10">
      <c r="D22" s="22"/>
      <c r="E22" s="59"/>
    </row>
    <row r="23" spans="4:10">
      <c r="D23" s="22"/>
      <c r="E23" s="39" t="s">
        <v>129</v>
      </c>
    </row>
    <row r="24" spans="4:10" ht="30">
      <c r="D24" s="22"/>
      <c r="E24" s="59" t="s">
        <v>130</v>
      </c>
    </row>
    <row r="25" spans="4:10">
      <c r="D25" s="22"/>
      <c r="E25" s="39"/>
    </row>
    <row r="26" spans="4:10">
      <c r="D26" s="22"/>
      <c r="E26" t="s">
        <v>131</v>
      </c>
    </row>
    <row r="27" spans="4:10">
      <c r="D27" s="22"/>
    </row>
    <row r="28" spans="4:10">
      <c r="D28" s="22"/>
      <c r="E28" t="s">
        <v>132</v>
      </c>
    </row>
    <row r="29" spans="4:10">
      <c r="D29" s="22"/>
      <c r="E29" s="2"/>
    </row>
    <row r="30" spans="4:10" ht="18.75">
      <c r="E30" s="2"/>
      <c r="F30" s="19"/>
      <c r="G30" s="19"/>
      <c r="J30" s="19"/>
    </row>
    <row r="31" spans="4:10" s="43" customFormat="1" ht="18.75">
      <c r="E31" s="44" t="s">
        <v>45</v>
      </c>
      <c r="F31" s="45"/>
      <c r="G31" s="43">
        <v>12</v>
      </c>
      <c r="J31" s="45"/>
    </row>
    <row r="32" spans="4:10" s="43" customFormat="1" ht="18.75">
      <c r="E32" s="44" t="s">
        <v>46</v>
      </c>
      <c r="F32" s="45"/>
      <c r="G32" s="43">
        <f>G31/8</f>
        <v>1.5</v>
      </c>
      <c r="J32" s="45"/>
    </row>
    <row r="33" spans="5:5">
      <c r="E33" s="2"/>
    </row>
    <row r="34" spans="5:5">
      <c r="E34" s="2"/>
    </row>
    <row r="35" spans="5:5">
      <c r="E35" s="2"/>
    </row>
    <row r="36" spans="5:5">
      <c r="E36" s="2"/>
    </row>
    <row r="37" spans="5:5">
      <c r="E37" s="2"/>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K395"/>
  <sheetViews>
    <sheetView topLeftCell="A357" workbookViewId="0">
      <selection activeCell="B393" sqref="B393"/>
    </sheetView>
  </sheetViews>
  <sheetFormatPr defaultRowHeight="15"/>
  <sheetData>
    <row r="2" spans="1:3">
      <c r="A2" t="s">
        <v>133</v>
      </c>
    </row>
    <row r="3" spans="1:3">
      <c r="A3" t="s">
        <v>134</v>
      </c>
    </row>
    <row r="4" spans="1:3">
      <c r="A4" t="s">
        <v>135</v>
      </c>
    </row>
    <row r="5" spans="1:3">
      <c r="B5" t="s">
        <v>136</v>
      </c>
    </row>
    <row r="6" spans="1:3">
      <c r="B6" t="s">
        <v>137</v>
      </c>
    </row>
    <row r="7" spans="1:3">
      <c r="C7" t="s">
        <v>138</v>
      </c>
    </row>
    <row r="8" spans="1:3">
      <c r="C8" t="s">
        <v>139</v>
      </c>
    </row>
    <row r="11" spans="1:3">
      <c r="B11" t="s">
        <v>140</v>
      </c>
    </row>
    <row r="12" spans="1:3">
      <c r="C12" t="s">
        <v>141</v>
      </c>
    </row>
    <row r="17" spans="1:4">
      <c r="B17" t="s">
        <v>142</v>
      </c>
    </row>
    <row r="19" spans="1:4">
      <c r="C19" t="s">
        <v>143</v>
      </c>
    </row>
    <row r="20" spans="1:4">
      <c r="D20" t="s">
        <v>144</v>
      </c>
    </row>
    <row r="21" spans="1:4">
      <c r="D21" t="s">
        <v>145</v>
      </c>
    </row>
    <row r="23" spans="1:4">
      <c r="D23" t="s">
        <v>146</v>
      </c>
    </row>
    <row r="24" spans="1:4">
      <c r="D24" t="s">
        <v>147</v>
      </c>
    </row>
    <row r="27" spans="1:4">
      <c r="D27" t="s">
        <v>148</v>
      </c>
    </row>
    <row r="31" spans="1:4">
      <c r="A31" t="s">
        <v>149</v>
      </c>
    </row>
    <row r="33" spans="1:2">
      <c r="A33" t="s">
        <v>150</v>
      </c>
    </row>
    <row r="34" spans="1:2">
      <c r="B34" t="s">
        <v>151</v>
      </c>
    </row>
    <row r="36" spans="1:2">
      <c r="B36" t="s">
        <v>152</v>
      </c>
    </row>
    <row r="38" spans="1:2">
      <c r="B38" t="s">
        <v>153</v>
      </c>
    </row>
    <row r="101" spans="1:1">
      <c r="A101" t="s">
        <v>154</v>
      </c>
    </row>
    <row r="159" spans="1:1">
      <c r="A159" t="s">
        <v>155</v>
      </c>
    </row>
    <row r="160" spans="1:1">
      <c r="A160" t="s">
        <v>156</v>
      </c>
    </row>
    <row r="162" spans="1:1">
      <c r="A162" t="s">
        <v>157</v>
      </c>
    </row>
    <row r="279" spans="2:11">
      <c r="B279" t="s">
        <v>158</v>
      </c>
      <c r="H279" t="s">
        <v>159</v>
      </c>
    </row>
    <row r="280" spans="2:11">
      <c r="B280" s="7" t="s">
        <v>160</v>
      </c>
      <c r="C280" s="7"/>
      <c r="D280" s="7"/>
      <c r="E280" s="7"/>
      <c r="F280" s="7"/>
      <c r="G280" s="7"/>
      <c r="H280" s="7"/>
      <c r="I280" s="7"/>
      <c r="J280" s="7"/>
      <c r="K280" s="7"/>
    </row>
    <row r="335" spans="1:1">
      <c r="A335" t="s">
        <v>161</v>
      </c>
    </row>
    <row r="393" spans="2:2">
      <c r="B393" t="s">
        <v>162</v>
      </c>
    </row>
    <row r="395" spans="2:2">
      <c r="B395" t="s">
        <v>162</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C2:W278"/>
  <sheetViews>
    <sheetView topLeftCell="A268" zoomScale="96" zoomScaleNormal="96" workbookViewId="0">
      <selection activeCell="T191" sqref="T191"/>
    </sheetView>
  </sheetViews>
  <sheetFormatPr defaultRowHeight="15"/>
  <cols>
    <col min="19" max="19" width="12.42578125" customWidth="1"/>
    <col min="23" max="23" width="11" bestFit="1" customWidth="1"/>
  </cols>
  <sheetData>
    <row r="2" spans="3:18">
      <c r="C2" s="7" t="s">
        <v>163</v>
      </c>
      <c r="R2" s="7" t="s">
        <v>163</v>
      </c>
    </row>
    <row r="29" spans="3:3">
      <c r="C29" s="7" t="s">
        <v>163</v>
      </c>
    </row>
    <row r="56" spans="3:3">
      <c r="C56" s="7" t="s">
        <v>163</v>
      </c>
    </row>
    <row r="86" spans="3:23">
      <c r="C86" t="s">
        <v>164</v>
      </c>
    </row>
    <row r="87" spans="3:23">
      <c r="S87">
        <v>314061551</v>
      </c>
      <c r="W87" t="s">
        <v>165</v>
      </c>
    </row>
    <row r="89" spans="3:23">
      <c r="S89">
        <v>737007840</v>
      </c>
      <c r="W89" t="s">
        <v>166</v>
      </c>
    </row>
    <row r="91" spans="3:23">
      <c r="W91" t="s">
        <v>167</v>
      </c>
    </row>
    <row r="93" spans="3:23">
      <c r="W93" t="s">
        <v>168</v>
      </c>
    </row>
    <row r="95" spans="3:23">
      <c r="W95" t="s">
        <v>169</v>
      </c>
    </row>
    <row r="97" spans="23:23">
      <c r="W97" t="s">
        <v>170</v>
      </c>
    </row>
    <row r="99" spans="23:23">
      <c r="W99" t="s">
        <v>171</v>
      </c>
    </row>
    <row r="101" spans="23:23">
      <c r="W101" t="s">
        <v>172</v>
      </c>
    </row>
    <row r="117" spans="3:3">
      <c r="C117" t="s">
        <v>173</v>
      </c>
    </row>
    <row r="121" spans="3:3">
      <c r="C121" t="s">
        <v>174</v>
      </c>
    </row>
    <row r="150" spans="20:20">
      <c r="T150" t="s">
        <v>175</v>
      </c>
    </row>
    <row r="180" spans="19:20">
      <c r="S180" t="s">
        <v>176</v>
      </c>
    </row>
    <row r="181" spans="19:20">
      <c r="S181" t="s">
        <v>177</v>
      </c>
    </row>
    <row r="191" spans="19:20">
      <c r="T191">
        <f>30*4.55</f>
        <v>136.5</v>
      </c>
    </row>
    <row r="270" spans="3:3">
      <c r="C270" t="s">
        <v>178</v>
      </c>
    </row>
    <row r="271" spans="3:3">
      <c r="C271" t="s">
        <v>179</v>
      </c>
    </row>
    <row r="272" spans="3:3">
      <c r="C272" t="s">
        <v>180</v>
      </c>
    </row>
    <row r="273" spans="3:3">
      <c r="C273" t="s">
        <v>181</v>
      </c>
    </row>
    <row r="274" spans="3:3">
      <c r="C274" t="s">
        <v>182</v>
      </c>
    </row>
    <row r="275" spans="3:3">
      <c r="C275" t="s">
        <v>183</v>
      </c>
    </row>
    <row r="276" spans="3:3">
      <c r="C276" t="s">
        <v>184</v>
      </c>
    </row>
    <row r="277" spans="3:3">
      <c r="C277" t="s">
        <v>185</v>
      </c>
    </row>
    <row r="278" spans="3:3">
      <c r="C278" t="s">
        <v>186</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3:AC46"/>
  <sheetViews>
    <sheetView topLeftCell="A46" workbookViewId="0">
      <selection activeCell="T15" sqref="T15"/>
    </sheetView>
  </sheetViews>
  <sheetFormatPr defaultRowHeight="15"/>
  <cols>
    <col min="28" max="28" width="12.7109375" customWidth="1"/>
  </cols>
  <sheetData>
    <row r="3" spans="2:29">
      <c r="B3" t="s">
        <v>187</v>
      </c>
      <c r="P3" t="s">
        <v>188</v>
      </c>
      <c r="W3" t="s">
        <v>189</v>
      </c>
    </row>
    <row r="4" spans="2:29">
      <c r="W4" s="8" t="s">
        <v>190</v>
      </c>
      <c r="X4" s="8"/>
      <c r="Y4" s="8"/>
      <c r="Z4" s="8"/>
      <c r="AA4" s="8"/>
      <c r="AB4" s="8"/>
      <c r="AC4" s="8"/>
    </row>
    <row r="5" spans="2:29">
      <c r="O5" t="s">
        <v>191</v>
      </c>
      <c r="P5" t="s">
        <v>192</v>
      </c>
      <c r="W5" s="8" t="s">
        <v>193</v>
      </c>
      <c r="X5" s="8"/>
      <c r="Y5" s="8"/>
      <c r="Z5" s="8"/>
    </row>
    <row r="6" spans="2:29">
      <c r="P6" t="s">
        <v>194</v>
      </c>
      <c r="W6" s="58" t="s">
        <v>195</v>
      </c>
      <c r="X6" s="58"/>
      <c r="Y6" s="58"/>
      <c r="Z6" s="58"/>
      <c r="AA6" s="58"/>
      <c r="AB6" s="58"/>
    </row>
    <row r="7" spans="2:29">
      <c r="Q7" t="s">
        <v>196</v>
      </c>
    </row>
    <row r="8" spans="2:29">
      <c r="Q8" t="s">
        <v>197</v>
      </c>
    </row>
    <row r="9" spans="2:29">
      <c r="Q9" t="s">
        <v>198</v>
      </c>
    </row>
    <row r="14" spans="2:29">
      <c r="O14" t="s">
        <v>199</v>
      </c>
    </row>
    <row r="15" spans="2:29">
      <c r="T15">
        <v>14000</v>
      </c>
      <c r="W15">
        <f>2700+6400-450-30-100</f>
        <v>8520</v>
      </c>
      <c r="X15">
        <f>40000</f>
        <v>40000</v>
      </c>
      <c r="Z15">
        <f>1500*12</f>
        <v>18000</v>
      </c>
    </row>
    <row r="16" spans="2:29">
      <c r="T16">
        <v>15000</v>
      </c>
    </row>
    <row r="17" spans="2:26">
      <c r="T17">
        <v>10000</v>
      </c>
    </row>
    <row r="18" spans="2:26">
      <c r="T18">
        <v>4500</v>
      </c>
      <c r="Z18">
        <f>4*Z15</f>
        <v>72000</v>
      </c>
    </row>
    <row r="19" spans="2:26">
      <c r="T19">
        <f>1800*4.3</f>
        <v>7740</v>
      </c>
    </row>
    <row r="20" spans="2:26">
      <c r="T20">
        <f>W15*4.3</f>
        <v>36636</v>
      </c>
      <c r="Z20">
        <f>X15+Z18</f>
        <v>112000</v>
      </c>
    </row>
    <row r="21" spans="2:26">
      <c r="T21">
        <f>SUM(T15:T20)</f>
        <v>87876</v>
      </c>
    </row>
    <row r="22" spans="2:26">
      <c r="T22">
        <f>T21/4.3</f>
        <v>20436.279069767443</v>
      </c>
    </row>
    <row r="23" spans="2:26">
      <c r="V23">
        <f>41000*4.3</f>
        <v>176300</v>
      </c>
      <c r="W23">
        <f>V23*0.06/12</f>
        <v>881.5</v>
      </c>
    </row>
    <row r="25" spans="2:26">
      <c r="B25" t="s">
        <v>187</v>
      </c>
    </row>
    <row r="46" spans="2:2">
      <c r="B46" t="s">
        <v>200</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B3:AB49"/>
  <sheetViews>
    <sheetView topLeftCell="A28" zoomScale="98" zoomScaleNormal="98" workbookViewId="0">
      <selection activeCell="B47" sqref="B47:B49"/>
    </sheetView>
  </sheetViews>
  <sheetFormatPr defaultRowHeight="15"/>
  <sheetData>
    <row r="3" spans="2:28">
      <c r="B3" t="s">
        <v>201</v>
      </c>
      <c r="R3" t="s">
        <v>202</v>
      </c>
    </row>
    <row r="4" spans="2:28">
      <c r="S4" t="s">
        <v>203</v>
      </c>
    </row>
    <row r="5" spans="2:28">
      <c r="B5" s="39" t="s">
        <v>204</v>
      </c>
    </row>
    <row r="6" spans="2:28">
      <c r="B6" t="s">
        <v>205</v>
      </c>
      <c r="S6" s="58" t="s">
        <v>206</v>
      </c>
      <c r="T6" s="58"/>
      <c r="U6" s="58"/>
      <c r="V6" s="58"/>
      <c r="W6" s="58"/>
      <c r="X6" s="58"/>
      <c r="Y6" s="58"/>
      <c r="Z6" s="58"/>
      <c r="AA6" s="58"/>
      <c r="AB6" s="58"/>
    </row>
    <row r="7" spans="2:28">
      <c r="B7" t="s">
        <v>207</v>
      </c>
    </row>
    <row r="8" spans="2:28">
      <c r="B8" t="s">
        <v>208</v>
      </c>
      <c r="S8" s="58" t="s">
        <v>209</v>
      </c>
    </row>
    <row r="10" spans="2:28">
      <c r="S10" s="58" t="s">
        <v>210</v>
      </c>
    </row>
    <row r="11" spans="2:28">
      <c r="B11" t="s">
        <v>211</v>
      </c>
      <c r="S11" s="58"/>
    </row>
    <row r="12" spans="2:28">
      <c r="S12" s="58" t="s">
        <v>212</v>
      </c>
    </row>
    <row r="14" spans="2:28">
      <c r="B14" t="s">
        <v>213</v>
      </c>
    </row>
    <row r="15" spans="2:28">
      <c r="S15" t="s">
        <v>214</v>
      </c>
    </row>
    <row r="17" spans="2:19">
      <c r="B17" s="39" t="s">
        <v>215</v>
      </c>
      <c r="S17" t="s">
        <v>216</v>
      </c>
    </row>
    <row r="18" spans="2:19">
      <c r="B18" t="s">
        <v>217</v>
      </c>
    </row>
    <row r="19" spans="2:19">
      <c r="B19" t="s">
        <v>218</v>
      </c>
      <c r="S19" t="s">
        <v>219</v>
      </c>
    </row>
    <row r="20" spans="2:19">
      <c r="B20" t="s">
        <v>220</v>
      </c>
    </row>
    <row r="21" spans="2:19">
      <c r="B21" t="s">
        <v>221</v>
      </c>
    </row>
    <row r="22" spans="2:19">
      <c r="B22" t="s">
        <v>222</v>
      </c>
    </row>
    <row r="25" spans="2:19">
      <c r="B25" s="39" t="s">
        <v>223</v>
      </c>
    </row>
    <row r="26" spans="2:19">
      <c r="B26" t="s">
        <v>224</v>
      </c>
    </row>
    <row r="27" spans="2:19">
      <c r="B27" t="s">
        <v>225</v>
      </c>
    </row>
    <row r="28" spans="2:19">
      <c r="B28" t="s">
        <v>226</v>
      </c>
    </row>
    <row r="31" spans="2:19">
      <c r="B31" s="39" t="s">
        <v>227</v>
      </c>
    </row>
    <row r="32" spans="2:19">
      <c r="B32" t="s">
        <v>228</v>
      </c>
    </row>
    <row r="33" spans="2:2">
      <c r="B33" t="s">
        <v>229</v>
      </c>
    </row>
    <row r="34" spans="2:2">
      <c r="B34" t="s">
        <v>225</v>
      </c>
    </row>
    <row r="35" spans="2:2">
      <c r="B35" t="s">
        <v>222</v>
      </c>
    </row>
    <row r="38" spans="2:2">
      <c r="B38" t="s">
        <v>230</v>
      </c>
    </row>
    <row r="39" spans="2:2">
      <c r="B39" t="s">
        <v>231</v>
      </c>
    </row>
    <row r="40" spans="2:2">
      <c r="B40" t="s">
        <v>232</v>
      </c>
    </row>
    <row r="41" spans="2:2">
      <c r="B41" t="s">
        <v>233</v>
      </c>
    </row>
    <row r="42" spans="2:2">
      <c r="B42" t="s">
        <v>234</v>
      </c>
    </row>
    <row r="47" spans="2:2">
      <c r="B47" t="s">
        <v>235</v>
      </c>
    </row>
    <row r="48" spans="2:2">
      <c r="B48" t="s">
        <v>236</v>
      </c>
    </row>
    <row r="49" spans="2:2">
      <c r="B49" t="s">
        <v>237</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Andrei Popovici</dc:creator>
  <cp:keywords/>
  <dc:description/>
  <cp:lastModifiedBy>andrei popovici</cp:lastModifiedBy>
  <cp:revision/>
  <dcterms:created xsi:type="dcterms:W3CDTF">2013-02-20T13:50:56Z</dcterms:created>
  <dcterms:modified xsi:type="dcterms:W3CDTF">2022-10-15T22:40:37Z</dcterms:modified>
  <cp:category/>
  <cp:contentStatus/>
</cp:coreProperties>
</file>